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10.1.90.8\03_imu\02_医師確保対策\01企画\14_医療分野における賃上げ・物価上昇に対する支援事業\260120 ★契約関係★\09_支給要領\02_支給要領一部修正（実績報告様式変更）\"/>
    </mc:Choice>
  </mc:AlternateContent>
  <xr:revisionPtr revIDLastSave="0" documentId="13_ncr:1_{74E9A006-D35B-41EC-A787-F630D9F6B275}" xr6:coauthVersionLast="47" xr6:coauthVersionMax="47" xr10:uidLastSave="{00000000-0000-0000-0000-000000000000}"/>
  <bookViews>
    <workbookView xWindow="-108" yWindow="-108" windowWidth="23256" windowHeight="1245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【総額及び平均額】賃上げ支援事業実績報告書!$A$9:$AA$25</definedName>
    <definedName name="_xlnm._FilterDatabase" localSheetId="3" hidden="1">'【総額及び平均額】賃上げ支援事業実績報告書（法人単位）'!$A$9:$R$25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【総額及び平均額】賃上げ支援事業実績報告書!$A$1:$G$25</definedName>
    <definedName name="_xlnm.Print_Area" localSheetId="3">'【総額及び平均額】賃上げ支援事業実績報告書（法人単位）'!$A$1:$G$25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22" l="1"/>
  <c r="G5" i="122"/>
  <c r="G5" i="97"/>
  <c r="G25" i="122"/>
  <c r="G24" i="122"/>
  <c r="G23" i="122"/>
  <c r="G22" i="122"/>
  <c r="G20" i="122"/>
  <c r="G19" i="122"/>
  <c r="G18" i="122"/>
  <c r="G17" i="122"/>
  <c r="G13" i="122"/>
  <c r="G12" i="122"/>
  <c r="G11" i="122"/>
  <c r="G10" i="122"/>
  <c r="G25" i="97"/>
  <c r="G24" i="97"/>
  <c r="G23" i="97"/>
  <c r="G22" i="97"/>
  <c r="G20" i="97"/>
  <c r="G19" i="97"/>
  <c r="G18" i="97"/>
  <c r="G17" i="97"/>
  <c r="G13" i="97"/>
  <c r="G12" i="97"/>
  <c r="G11" i="97"/>
  <c r="G10" i="97"/>
  <c r="C201" i="125" l="1"/>
  <c r="G6" i="122" s="1"/>
  <c r="A2" i="125"/>
  <c r="E4" i="122" s="1"/>
  <c r="I5" i="123" l="1"/>
  <c r="D5" i="123"/>
  <c r="E5" i="123" s="1"/>
  <c r="I4" i="123"/>
  <c r="G14" i="122" s="1"/>
  <c r="D4" i="123"/>
  <c r="E4" i="123" s="1"/>
  <c r="G7" i="122" l="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<sst xmlns="http://schemas.openxmlformats.org/spreadsheetml/2006/main" count="670" uniqueCount="174">
  <si>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</si>
  <si>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</si>
  <si>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</si>
  <si>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</si>
  <si>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</si>
  <si>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</si>
  <si>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</si>
  <si>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</si>
  <si>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</si>
  <si>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</si>
  <si>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</si>
  <si>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</si>
  <si>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</si>
  <si>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</si>
  <si>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</si>
  <si>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</si>
  <si>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</si>
  <si>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</si>
  <si>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</si>
  <si>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</si>
  <si>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</si>
  <si>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</si>
  <si>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</si>
  <si>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</si>
  <si>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</si>
  <si>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</si>
  <si>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</si>
  <si>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</si>
  <si>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</si>
  <si>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</si>
  <si>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</si>
  <si>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</si>
  <si>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</si>
  <si>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</si>
  <si>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</si>
  <si>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</si>
  <si>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</si>
  <si>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</si>
  <si>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</si>
  <si>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</si>
  <si>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</si>
  <si>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</si>
  <si>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</si>
  <si>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</si>
  <si>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</si>
  <si>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</si>
  <si>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</si>
  <si>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</si>
  <si>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</si>
  <si>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</si>
  <si>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</si>
  <si>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</si>
  <si>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</si>
  <si>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</si>
  <si>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</si>
  <si>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</si>
  <si>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</si>
  <si>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</si>
  <si>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</si>
  <si>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</si>
  <si>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</si>
  <si>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</si>
  <si>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</si>
  <si>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</si>
  <si>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</si>
  <si>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</si>
  <si>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</si>
  <si>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</si>
  <si>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</si>
  <si>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</si>
  <si>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</si>
  <si>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</si>
  <si>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</si>
  <si>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</si>
  <si>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</si>
  <si>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</si>
  <si>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</si>
  <si>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</si>
  <si>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</si>
  <si>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</si>
  <si>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</si>
  <si>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</si>
  <si>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</si>
  <si>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</si>
  <si>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</si>
  <si>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</si>
  <si>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</si>
  <si>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</si>
  <si>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</si>
  <si>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</si>
  <si>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</si>
  <si>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</si>
  <si>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</si>
  <si>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</si>
  <si>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</si>
  <si>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</si>
  <si>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</si>
  <si>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</si>
  <si>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</si>
  <si>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</si>
  <si>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</si>
  <si>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</si>
  <si>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</si>
  <si>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</si>
  <si>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</si>
  <si>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</si>
  <si>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</si>
  <si>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</si>
  <si>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</si>
  <si>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</si>
  <si>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</si>
  <si>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</si>
  <si>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</si>
  <si>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</si>
  <si>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</si>
  <si>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</si>
  <si>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</si>
  <si>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</si>
  <si>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</si>
  <si>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</si>
  <si>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</si>
  <si>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</si>
  <si>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</si>
  <si>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</si>
  <si>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</si>
  <si>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</si>
  <si>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</si>
  <si>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</si>
  <si>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</si>
  <si>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</si>
  <si>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</si>
  <si>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</si>
  <si>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</si>
  <si>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</si>
  <si>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</si>
  <si>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</si>
  <si>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</si>
  <si>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</si>
  <si>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</si>
  <si>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</si>
  <si>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</si>
  <si>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</si>
  <si>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</si>
  <si>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</si>
  <si>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</si>
  <si>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</si>
  <si>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②月額または
月額換算額</t>
    <rPh sb="1" eb="3">
      <t>ゲツガク</t>
    </rPh>
    <phoneticPr fontId="37"/>
  </si>
  <si>
    <r>
      <t>（第３号様式）（別紙様式２）</t>
    </r>
    <r>
      <rPr>
        <b/>
        <sz val="14"/>
        <color rgb="FFFF0000"/>
        <rFont val="ＭＳ Ｐゴシック"/>
        <family val="3"/>
        <charset val="128"/>
        <scheme val="minor"/>
      </rPr>
      <t>※薬局（施設単位）の報告</t>
    </r>
    <rPh sb="1" eb="2">
      <t>ダイ</t>
    </rPh>
    <rPh sb="3" eb="4">
      <t>ゴウ</t>
    </rPh>
    <rPh sb="4" eb="6">
      <t>ヨウシキ</t>
    </rPh>
    <rPh sb="8" eb="10">
      <t>ベッシ</t>
    </rPh>
    <rPh sb="10" eb="12">
      <t>ヨウシキ</t>
    </rPh>
    <rPh sb="15" eb="17">
      <t>ヤッキョク</t>
    </rPh>
    <rPh sb="18" eb="20">
      <t>シセツ</t>
    </rPh>
    <rPh sb="20" eb="22">
      <t>タンイ</t>
    </rPh>
    <rPh sb="24" eb="26">
      <t>ホウコク</t>
    </rPh>
    <phoneticPr fontId="38"/>
  </si>
  <si>
    <r>
      <t>（第３号様式）（別紙様式２）</t>
    </r>
    <r>
      <rPr>
        <b/>
        <sz val="14"/>
        <color rgb="FFFF0000"/>
        <rFont val="ＭＳ Ｐゴシック"/>
        <family val="3"/>
        <charset val="128"/>
        <scheme val="minor"/>
      </rPr>
      <t>※薬局（法人単位）の報告</t>
    </r>
    <rPh sb="1" eb="2">
      <t>ダイ</t>
    </rPh>
    <rPh sb="3" eb="4">
      <t>ゴウ</t>
    </rPh>
    <rPh sb="4" eb="6">
      <t>ヨウシキ</t>
    </rPh>
    <rPh sb="15" eb="17">
      <t>ヤッキョク</t>
    </rPh>
    <rPh sb="18" eb="20">
      <t>ホウジン</t>
    </rPh>
    <rPh sb="20" eb="22">
      <t>タンイ</t>
    </rPh>
    <rPh sb="24" eb="26">
      <t>ホウコク</t>
    </rPh>
    <phoneticPr fontId="38"/>
  </si>
  <si>
    <t>○○薬局</t>
    <rPh sb="2" eb="4">
      <t>ヤッキョク</t>
    </rPh>
    <phoneticPr fontId="37"/>
  </si>
  <si>
    <t>薬局の名称：</t>
    <rPh sb="0" eb="2">
      <t>ヤッキョク</t>
    </rPh>
    <rPh sb="3" eb="5">
      <t>メイショウ</t>
    </rPh>
    <phoneticPr fontId="38"/>
  </si>
  <si>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8"/>
  </si>
  <si>
    <t>▲▲薬局</t>
    <rPh sb="2" eb="4">
      <t>ヤッキョク</t>
    </rPh>
    <phoneticPr fontId="37"/>
  </si>
  <si>
    <t>○○</t>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</si>
  <si>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</si>
  <si>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</si>
  <si>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</si>
  <si>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</si>
  <si>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</si>
  <si>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</si>
  <si>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</si>
  <si>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</si>
  <si>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</si>
  <si>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</si>
  <si>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</si>
  <si>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</si>
  <si>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</si>
  <si>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</si>
  <si>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</si>
  <si>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左側（Ｆ列）：開設者名（法人の名称等）を記載してください。（例：株式会社○○）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</si>
  <si>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</si>
  <si>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</si>
  <si>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7"/>
  </si>
  <si>
    <r>
      <t xml:space="preserve">（別紙様式2-2）
</t>
    </r>
    <r>
      <rPr>
        <b/>
        <sz val="14"/>
        <color rgb="FFFF0000"/>
        <rFont val="ＭＳ Ｐゴシック"/>
        <family val="3"/>
        <charset val="128"/>
        <scheme val="minor"/>
      </rPr>
      <t>※薬局（法人単位）の報告</t>
    </r>
    <rPh sb="1" eb="3">
      <t>ベッシ</t>
    </rPh>
    <rPh sb="3" eb="5">
      <t>ヨウシキ</t>
    </rPh>
    <rPh sb="11" eb="13">
      <t>ヤッキョク</t>
    </rPh>
    <rPh sb="14" eb="16">
      <t>ホウジン</t>
    </rPh>
    <rPh sb="16" eb="18">
      <t>タンイ</t>
    </rPh>
    <rPh sb="20" eb="22">
      <t>ホウコク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</si>
</sst>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85">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47" fillId="36" borderId="0" xfId="69"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79" fontId="32" fillId="0" borderId="5"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2" fillId="0" borderId="0" xfId="69" applyFont="1" applyAlignment="1">
      <alignment vertical="center" wrapText="1"/>
    </xf>
    <xf numFmtId="0" fontId="2" fillId="0" borderId="0" xfId="69" applyFont="1">
      <alignment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1"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tabSelected="1" view="pageBreakPreview" topLeftCell="A10" zoomScale="85" zoomScaleNormal="85" zoomScaleSheetLayoutView="85" workbookViewId="0">
      <selection activeCell="A16" sqref="A16"/>
    </sheetView>
  </sheetViews>
  <sheetFormatPr defaultColWidth="9" defaultRowHeight="13.2"/>
  <cols>
    <col min="1" max="1" width="47.77734375" style="6" customWidth="1"/>
    <col min="2" max="4" width="15.109375" style="14" customWidth="1"/>
    <col min="5" max="5" width="23.21875" style="14" customWidth="1"/>
    <col min="6" max="6" width="88"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147</v>
      </c>
      <c r="B1" s="12"/>
      <c r="C1" s="12"/>
      <c r="D1" s="12"/>
      <c r="E1" s="12"/>
      <c r="F1" s="5"/>
      <c r="G1" s="27"/>
    </row>
    <row r="2" spans="1:14" ht="46.5" customHeight="1">
      <c r="A2" s="67" t="s">
        <v>140</v>
      </c>
      <c r="B2" s="68"/>
      <c r="C2" s="68"/>
      <c r="D2" s="68"/>
      <c r="E2" s="68"/>
      <c r="F2" s="68"/>
      <c r="G2" s="68"/>
      <c r="H2" s="45" t="s">
        <v>51</v>
      </c>
    </row>
    <row r="3" spans="1:14" ht="32.25" customHeight="1">
      <c r="A3" s="17" t="s">
        <v>50</v>
      </c>
      <c r="B3" s="18"/>
      <c r="C3" s="18"/>
      <c r="D3" s="18"/>
      <c r="E3" s="56" t="s">
        <v>153</v>
      </c>
      <c r="F3" s="17" t="s">
        <v>116</v>
      </c>
      <c r="G3" s="20">
        <f>SUM($G$10:$G$14)</f>
        <v>154000</v>
      </c>
      <c r="H3" s="54" t="s">
        <v>135</v>
      </c>
    </row>
    <row r="4" spans="1:14" ht="26.25" customHeight="1">
      <c r="A4" s="17" t="s">
        <v>150</v>
      </c>
      <c r="B4" s="18"/>
      <c r="C4" s="18"/>
      <c r="D4" s="18"/>
      <c r="E4" s="56" t="s">
        <v>152</v>
      </c>
      <c r="F4" s="44" t="s">
        <v>115</v>
      </c>
      <c r="G4" s="20">
        <v>0</v>
      </c>
      <c r="H4" s="55" t="s">
        <v>144</v>
      </c>
    </row>
    <row r="5" spans="1:14" ht="45.75" customHeight="1">
      <c r="A5" s="74" t="s">
        <v>165</v>
      </c>
      <c r="B5" s="74"/>
      <c r="C5" s="74"/>
      <c r="D5" s="74"/>
      <c r="E5" s="19"/>
      <c r="F5" s="44" t="s">
        <v>136</v>
      </c>
      <c r="G5" s="20">
        <f>ROUNDDOWN(G3-G4,-3)</f>
        <v>154000</v>
      </c>
      <c r="H5" s="60" t="s">
        <v>162</v>
      </c>
      <c r="I5" s="61" t="s">
        <v>163</v>
      </c>
      <c r="J5" s="61" t="s">
        <v>164</v>
      </c>
    </row>
    <row r="6" spans="1:14" ht="41.25" customHeight="1">
      <c r="A6" s="17" t="s">
        <v>138</v>
      </c>
      <c r="B6" s="18"/>
      <c r="C6" s="18"/>
      <c r="D6" s="18"/>
      <c r="E6" s="20" t="str">
        <f>IF(G5&gt;=G6,"○","×")</f>
        <v>○</v>
      </c>
      <c r="F6" s="17" t="s">
        <v>117</v>
      </c>
      <c r="G6" s="20">
        <v>145000</v>
      </c>
      <c r="H6" s="54" t="s">
        <v>137</v>
      </c>
    </row>
    <row r="7" spans="1:14" ht="26.25" customHeight="1">
      <c r="A7" s="17" t="s">
        <v>62</v>
      </c>
      <c r="B7" s="18"/>
      <c r="C7" s="18"/>
      <c r="D7" s="18"/>
      <c r="E7" s="21">
        <f>G6-G7</f>
        <v>145000</v>
      </c>
      <c r="F7" s="17" t="s">
        <v>114</v>
      </c>
      <c r="G7" s="57">
        <f>IF(ROUNDDOWN(G6-G5,-3)&lt;=0,0,ROUNDDOWN(G6-G5,-3))</f>
        <v>0</v>
      </c>
      <c r="H7" s="45" t="s">
        <v>119</v>
      </c>
    </row>
    <row r="8" spans="1:14" ht="41.25" customHeight="1">
      <c r="A8" s="58" t="s">
        <v>155</v>
      </c>
      <c r="B8" s="69" t="s">
        <v>156</v>
      </c>
      <c r="C8" s="73"/>
      <c r="D8" s="73"/>
      <c r="E8" s="70"/>
      <c r="F8" s="69" t="s">
        <v>55</v>
      </c>
      <c r="G8" s="70"/>
      <c r="H8" s="8"/>
    </row>
    <row r="9" spans="1:14" s="38" customFormat="1" ht="66" customHeight="1">
      <c r="A9" s="35" t="s">
        <v>110</v>
      </c>
      <c r="B9" s="36" t="s">
        <v>100</v>
      </c>
      <c r="C9" s="36" t="s">
        <v>111</v>
      </c>
      <c r="D9" s="36" t="s">
        <v>99</v>
      </c>
      <c r="E9" s="36" t="s">
        <v>113</v>
      </c>
      <c r="F9" s="62" t="s">
        <v>118</v>
      </c>
      <c r="G9" s="63"/>
      <c r="H9" s="37" t="s">
        <v>101</v>
      </c>
    </row>
    <row r="10" spans="1:14" ht="50.25" customHeight="1">
      <c r="A10" s="11" t="s">
        <v>157</v>
      </c>
      <c r="B10" s="32"/>
      <c r="C10" s="16"/>
      <c r="D10" s="43"/>
      <c r="E10" s="16"/>
      <c r="F10" s="11"/>
      <c r="G10" s="33">
        <f>B10*C10*D10</f>
        <v>0</v>
      </c>
      <c r="H10" s="15" t="s">
        <v>120</v>
      </c>
    </row>
    <row r="11" spans="1:14" ht="57" customHeight="1">
      <c r="A11" s="11" t="s">
        <v>158</v>
      </c>
      <c r="B11" s="32">
        <v>2</v>
      </c>
      <c r="C11" s="16">
        <v>6000</v>
      </c>
      <c r="D11" s="43">
        <v>2</v>
      </c>
      <c r="E11" s="16">
        <v>6000</v>
      </c>
      <c r="F11" s="11"/>
      <c r="G11" s="33">
        <f t="shared" ref="G11:G13" si="0">B11*C11*D11</f>
        <v>24000</v>
      </c>
      <c r="H11" s="15" t="s">
        <v>121</v>
      </c>
    </row>
    <row r="12" spans="1:14" ht="80.25" customHeight="1">
      <c r="A12" s="11" t="s">
        <v>171</v>
      </c>
      <c r="B12" s="32"/>
      <c r="C12" s="16"/>
      <c r="D12" s="43"/>
      <c r="E12" s="42"/>
      <c r="F12" s="11"/>
      <c r="G12" s="33">
        <f t="shared" si="0"/>
        <v>0</v>
      </c>
      <c r="H12" s="15" t="s">
        <v>128</v>
      </c>
    </row>
    <row r="13" spans="1:14" ht="41.25" customHeight="1">
      <c r="A13" s="11" t="s">
        <v>159</v>
      </c>
      <c r="B13" s="32">
        <v>2</v>
      </c>
      <c r="C13" s="16">
        <v>16250</v>
      </c>
      <c r="D13" s="40">
        <v>4</v>
      </c>
      <c r="E13" s="39"/>
      <c r="F13" s="11"/>
      <c r="G13" s="33">
        <f t="shared" si="0"/>
        <v>130000</v>
      </c>
      <c r="H13" s="15" t="s">
        <v>160</v>
      </c>
      <c r="I13" s="34">
        <v>1</v>
      </c>
      <c r="J13" s="34">
        <v>2</v>
      </c>
      <c r="K13" s="34">
        <v>3</v>
      </c>
      <c r="L13" s="34">
        <v>4</v>
      </c>
      <c r="M13" s="34"/>
      <c r="N13" s="34"/>
    </row>
    <row r="14" spans="1:14" ht="73.5" customHeight="1">
      <c r="A14" s="71"/>
      <c r="B14" s="72"/>
      <c r="C14" s="72"/>
      <c r="D14" s="72"/>
      <c r="E14" s="72"/>
      <c r="F14" s="59" t="s">
        <v>170</v>
      </c>
      <c r="G14" s="16">
        <f>'別紙（2.0％超部分算定シート）'!I4+'別紙（2.0％超部分算定シート）'!I5+'別紙（2.0％超部分算定シート）'!I6</f>
        <v>0</v>
      </c>
      <c r="H14" s="15" t="s">
        <v>129</v>
      </c>
    </row>
    <row r="15" spans="1:14" ht="55.5" customHeight="1">
      <c r="A15" s="64" t="s">
        <v>154</v>
      </c>
      <c r="B15" s="65"/>
      <c r="C15" s="65"/>
      <c r="D15" s="65"/>
      <c r="E15" s="65"/>
      <c r="F15" s="65"/>
      <c r="G15" s="66"/>
      <c r="H15" s="15"/>
    </row>
    <row r="16" spans="1:14" s="38" customFormat="1" ht="72.75" customHeight="1">
      <c r="A16" s="35" t="s">
        <v>172</v>
      </c>
      <c r="B16" s="36" t="s">
        <v>100</v>
      </c>
      <c r="C16" s="36" t="s">
        <v>146</v>
      </c>
      <c r="D16" s="36" t="s">
        <v>99</v>
      </c>
      <c r="E16" s="36" t="s">
        <v>113</v>
      </c>
      <c r="F16" s="62" t="s">
        <v>118</v>
      </c>
      <c r="G16" s="63"/>
      <c r="H16" s="37" t="s">
        <v>101</v>
      </c>
    </row>
    <row r="17" spans="1:14" ht="36.75" customHeight="1">
      <c r="A17" s="11" t="s">
        <v>157</v>
      </c>
      <c r="B17" s="32"/>
      <c r="C17" s="16"/>
      <c r="D17" s="43"/>
      <c r="E17" s="16"/>
      <c r="F17" s="11"/>
      <c r="G17" s="33">
        <f>B17*C17*D17</f>
        <v>0</v>
      </c>
      <c r="H17" s="15" t="s">
        <v>120</v>
      </c>
    </row>
    <row r="18" spans="1:14" ht="42.75" customHeight="1">
      <c r="A18" s="11" t="s">
        <v>158</v>
      </c>
      <c r="B18" s="32">
        <v>3</v>
      </c>
      <c r="C18" s="16">
        <v>6000</v>
      </c>
      <c r="D18" s="43">
        <v>2</v>
      </c>
      <c r="E18" s="16">
        <v>6000</v>
      </c>
      <c r="F18" s="11"/>
      <c r="G18" s="33">
        <f t="shared" ref="G18:G20" si="1">B18*C18*D18</f>
        <v>36000</v>
      </c>
      <c r="H18" s="15" t="s">
        <v>121</v>
      </c>
    </row>
    <row r="19" spans="1:14" ht="80.25" customHeight="1">
      <c r="A19" s="11" t="s">
        <v>171</v>
      </c>
      <c r="B19" s="32"/>
      <c r="C19" s="16"/>
      <c r="D19" s="43"/>
      <c r="E19" s="42"/>
      <c r="F19" s="11"/>
      <c r="G19" s="33">
        <f t="shared" si="1"/>
        <v>0</v>
      </c>
      <c r="H19" s="15" t="s">
        <v>128</v>
      </c>
    </row>
    <row r="20" spans="1:14" ht="36.75" customHeight="1">
      <c r="A20" s="11" t="s">
        <v>159</v>
      </c>
      <c r="B20" s="32">
        <v>3</v>
      </c>
      <c r="C20" s="16">
        <v>16250</v>
      </c>
      <c r="D20" s="40">
        <v>4</v>
      </c>
      <c r="E20" s="39"/>
      <c r="F20" s="11"/>
      <c r="G20" s="33">
        <f t="shared" si="1"/>
        <v>195000</v>
      </c>
      <c r="H20" s="15" t="s">
        <v>160</v>
      </c>
      <c r="I20" s="34">
        <v>1</v>
      </c>
      <c r="J20" s="34">
        <v>2</v>
      </c>
      <c r="K20" s="34">
        <v>3</v>
      </c>
      <c r="L20" s="34">
        <v>4</v>
      </c>
      <c r="M20" s="34"/>
      <c r="N20" s="34"/>
    </row>
    <row r="21" spans="1:14" s="38" customFormat="1" ht="72.75" customHeight="1">
      <c r="A21" s="35" t="s">
        <v>133</v>
      </c>
      <c r="B21" s="36" t="s">
        <v>100</v>
      </c>
      <c r="C21" s="36" t="s">
        <v>146</v>
      </c>
      <c r="D21" s="36" t="s">
        <v>99</v>
      </c>
      <c r="E21" s="36" t="s">
        <v>113</v>
      </c>
      <c r="F21" s="62" t="s">
        <v>118</v>
      </c>
      <c r="G21" s="63"/>
      <c r="H21" s="37" t="s">
        <v>101</v>
      </c>
    </row>
    <row r="22" spans="1:14" ht="36.75" customHeight="1">
      <c r="A22" s="11" t="s">
        <v>157</v>
      </c>
      <c r="B22" s="32"/>
      <c r="C22" s="16"/>
      <c r="D22" s="43"/>
      <c r="E22" s="16"/>
      <c r="F22" s="11"/>
      <c r="G22" s="33">
        <f>B22*C22*D22</f>
        <v>0</v>
      </c>
      <c r="H22" s="15" t="s">
        <v>120</v>
      </c>
    </row>
    <row r="23" spans="1:14" ht="48" customHeight="1">
      <c r="A23" s="11" t="s">
        <v>158</v>
      </c>
      <c r="B23" s="32"/>
      <c r="C23" s="16"/>
      <c r="D23" s="43"/>
      <c r="E23" s="16"/>
      <c r="F23" s="11"/>
      <c r="G23" s="33">
        <f t="shared" ref="G23:G25" si="2">B23*C23*D23</f>
        <v>0</v>
      </c>
      <c r="H23" s="15" t="s">
        <v>121</v>
      </c>
    </row>
    <row r="24" spans="1:14" ht="80.25" customHeight="1">
      <c r="A24" s="11" t="s">
        <v>171</v>
      </c>
      <c r="B24" s="32"/>
      <c r="C24" s="16"/>
      <c r="D24" s="43"/>
      <c r="E24" s="42"/>
      <c r="F24" s="11"/>
      <c r="G24" s="33">
        <f t="shared" si="2"/>
        <v>0</v>
      </c>
      <c r="H24" s="15" t="s">
        <v>128</v>
      </c>
    </row>
    <row r="25" spans="1:14" ht="35.25" customHeight="1">
      <c r="A25" s="11" t="s">
        <v>159</v>
      </c>
      <c r="B25" s="32"/>
      <c r="C25" s="16"/>
      <c r="D25" s="40"/>
      <c r="E25" s="39"/>
      <c r="F25" s="11"/>
      <c r="G25" s="33">
        <f t="shared" si="2"/>
        <v>0</v>
      </c>
      <c r="H25" s="15" t="s">
        <v>160</v>
      </c>
      <c r="I25" s="34">
        <v>1</v>
      </c>
      <c r="J25" s="34">
        <v>2</v>
      </c>
      <c r="K25" s="34">
        <v>3</v>
      </c>
      <c r="L25" s="34">
        <v>4</v>
      </c>
      <c r="M25" s="34"/>
      <c r="N25" s="34"/>
    </row>
  </sheetData>
  <mergeCells count="9">
    <mergeCell ref="F21:G21"/>
    <mergeCell ref="B8:E8"/>
    <mergeCell ref="A15:G15"/>
    <mergeCell ref="F8:G8"/>
    <mergeCell ref="A2:G2"/>
    <mergeCell ref="A14:E14"/>
    <mergeCell ref="A5:D5"/>
    <mergeCell ref="F16:G16"/>
    <mergeCell ref="F9:G9"/>
  </mergeCells>
  <phoneticPr fontId="37"/>
  <conditionalFormatting sqref="A10:A15">
    <cfRule type="expression" dxfId="20" priority="7">
      <formula>#REF!="×"</formula>
    </cfRule>
  </conditionalFormatting>
  <conditionalFormatting sqref="A17:A20">
    <cfRule type="expression" dxfId="19" priority="2">
      <formula>#REF!="×"</formula>
    </cfRule>
  </conditionalFormatting>
  <conditionalFormatting sqref="A22:A25">
    <cfRule type="expression" dxfId="18" priority="1">
      <formula>#REF!="×"</formula>
    </cfRule>
  </conditionalFormatting>
  <conditionalFormatting sqref="B10:E11 F10:G12 G10:G14 B12:D12 B13:G13 B17:E18 F17:G20 B19:D19 B20:E20 B22:E23 F22:G25 B24:D24 B25:E25">
    <cfRule type="expression" dxfId="17" priority="130">
      <formula>#REF!="×"</formula>
    </cfRule>
  </conditionalFormatting>
  <conditionalFormatting sqref="F14">
    <cfRule type="expression" dxfId="16" priority="3">
      <formula>#REF!="×"</formula>
    </cfRule>
  </conditionalFormatting>
  <dataValidations count="2">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53" t="s">
        <v>151</v>
      </c>
      <c r="B1" s="75" t="s">
        <v>127</v>
      </c>
      <c r="C1" s="76"/>
      <c r="D1" s="76"/>
      <c r="E1" s="76"/>
      <c r="F1" s="76"/>
      <c r="G1" s="76"/>
      <c r="H1" s="76"/>
      <c r="I1" s="27"/>
    </row>
    <row r="2" spans="1:10" ht="41.25" customHeight="1">
      <c r="A2" s="69" t="s">
        <v>112</v>
      </c>
      <c r="B2" s="73"/>
      <c r="C2" s="73"/>
      <c r="D2" s="73"/>
      <c r="E2" s="73"/>
      <c r="F2" s="73"/>
      <c r="G2" s="73"/>
      <c r="H2" s="73"/>
      <c r="I2" s="77" t="s">
        <v>55</v>
      </c>
      <c r="J2" s="8"/>
    </row>
    <row r="3" spans="1:10" ht="72.75" customHeight="1">
      <c r="A3" s="9" t="s">
        <v>125</v>
      </c>
      <c r="B3" s="13" t="s">
        <v>104</v>
      </c>
      <c r="C3" s="13" t="s">
        <v>105</v>
      </c>
      <c r="D3" s="13" t="s">
        <v>103</v>
      </c>
      <c r="E3" s="13" t="s">
        <v>106</v>
      </c>
      <c r="F3" s="13" t="s">
        <v>107</v>
      </c>
      <c r="G3" s="13" t="s">
        <v>109</v>
      </c>
      <c r="H3" s="13" t="s">
        <v>108</v>
      </c>
      <c r="I3" s="78"/>
      <c r="J3" s="15" t="s">
        <v>101</v>
      </c>
    </row>
    <row r="4" spans="1:10" ht="84.75" customHeight="1">
      <c r="A4" s="11" t="s">
        <v>122</v>
      </c>
      <c r="B4" s="16"/>
      <c r="C4" s="16"/>
      <c r="D4" s="28" t="e">
        <f>C4/B4</f>
        <v>#DIV/0!</v>
      </c>
      <c r="E4" s="29" t="e">
        <f>(D4-0.02)*B4</f>
        <v>#DIV/0!</v>
      </c>
      <c r="F4" s="30"/>
      <c r="G4" s="41"/>
      <c r="H4" s="31"/>
      <c r="I4" s="33">
        <f>F4*G4*H4</f>
        <v>0</v>
      </c>
      <c r="J4" s="15"/>
    </row>
    <row r="5" spans="1:10" ht="93.75" customHeight="1">
      <c r="A5" s="11" t="s">
        <v>123</v>
      </c>
      <c r="B5" s="16"/>
      <c r="C5" s="16"/>
      <c r="D5" s="28" t="e">
        <f>C5/B5</f>
        <v>#DIV/0!</v>
      </c>
      <c r="E5" s="29" t="e">
        <f>(D5-0.02)*B5</f>
        <v>#DIV/0!</v>
      </c>
      <c r="F5" s="30"/>
      <c r="G5" s="41"/>
      <c r="H5" s="31"/>
      <c r="I5" s="33">
        <f>F5*G5*H5</f>
        <v>0</v>
      </c>
      <c r="J5" s="15"/>
    </row>
    <row r="6" spans="1:10" ht="90" customHeight="1">
      <c r="A6" s="11" t="s">
        <v>124</v>
      </c>
      <c r="B6" s="79"/>
      <c r="C6" s="80"/>
      <c r="D6" s="80"/>
      <c r="E6" s="80"/>
      <c r="F6" s="80"/>
      <c r="G6" s="80"/>
      <c r="H6" s="80"/>
      <c r="I6" s="33">
        <v>0</v>
      </c>
      <c r="J6" s="15"/>
    </row>
    <row r="7" spans="1:10" ht="60.75" customHeight="1">
      <c r="A7" s="81" t="s">
        <v>126</v>
      </c>
      <c r="B7" s="82"/>
      <c r="C7" s="82"/>
      <c r="D7" s="82"/>
      <c r="E7" s="82"/>
      <c r="F7" s="82"/>
      <c r="G7" s="82"/>
      <c r="H7" s="82"/>
      <c r="I7" s="82"/>
    </row>
    <row r="9" spans="1:10">
      <c r="A9" s="46"/>
    </row>
  </sheetData>
  <mergeCells count="5">
    <mergeCell ref="A2:H2"/>
    <mergeCell ref="B1:H1"/>
    <mergeCell ref="I2:I3"/>
    <mergeCell ref="B6:H6"/>
    <mergeCell ref="A7:I7"/>
  </mergeCells>
  <phoneticPr fontId="37"/>
  <conditionalFormatting sqref="A4:H5 I4:I6 A6:B6">
    <cfRule type="expression" dxfId="15"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2.8">
      <c r="A2" s="83" t="str">
        <f>【総額及び平均額】賃上げ支援事業実績報告書!$E3</f>
        <v>○○</v>
      </c>
      <c r="B2" s="83" t="str">
        <f>【総額及び平均額】賃上げ支援事業実績報告書!$E4</f>
        <v>▲▲薬局</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2</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4"/>
      <c r="B3" s="84"/>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130000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zoomScale="85" zoomScaleNormal="85" zoomScaleSheetLayoutView="85" workbookViewId="0">
      <selection activeCell="A16" sqref="A16"/>
    </sheetView>
  </sheetViews>
  <sheetFormatPr defaultColWidth="9" defaultRowHeight="13.2"/>
  <cols>
    <col min="1" max="1" width="46.88671875" style="6" customWidth="1"/>
    <col min="2" max="4" width="15.109375" style="14" customWidth="1"/>
    <col min="5" max="5" width="23.21875" style="14" customWidth="1"/>
    <col min="6" max="6" width="79.88671875" style="6" customWidth="1"/>
    <col min="7" max="7" width="20.33203125" style="6" customWidth="1"/>
    <col min="8" max="8" width="208.3320312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148</v>
      </c>
      <c r="B1" s="12"/>
      <c r="C1" s="12"/>
      <c r="D1" s="12"/>
      <c r="E1" s="12"/>
      <c r="F1" s="5"/>
      <c r="G1" s="27"/>
    </row>
    <row r="2" spans="1:14" ht="46.5" customHeight="1">
      <c r="A2" s="67" t="s">
        <v>140</v>
      </c>
      <c r="B2" s="68"/>
      <c r="C2" s="68"/>
      <c r="D2" s="68"/>
      <c r="E2" s="68"/>
      <c r="F2" s="68"/>
      <c r="G2" s="68"/>
      <c r="H2" s="45" t="s">
        <v>51</v>
      </c>
    </row>
    <row r="3" spans="1:14" ht="34.5" customHeight="1">
      <c r="A3" s="17" t="s">
        <v>168</v>
      </c>
      <c r="B3" s="18"/>
      <c r="C3" s="18"/>
      <c r="D3" s="18"/>
      <c r="E3" s="56" t="s">
        <v>153</v>
      </c>
      <c r="F3" s="17" t="s">
        <v>116</v>
      </c>
      <c r="G3" s="20">
        <f>SUM($G$10:$G$14)</f>
        <v>2898000</v>
      </c>
      <c r="H3" s="60" t="s">
        <v>169</v>
      </c>
    </row>
    <row r="4" spans="1:14" ht="33" customHeight="1">
      <c r="A4" s="17" t="s">
        <v>143</v>
      </c>
      <c r="B4" s="18"/>
      <c r="C4" s="18"/>
      <c r="D4" s="18"/>
      <c r="E4" s="19">
        <f>'対象施設報告シート（法人単位）'!A2</f>
        <v>15</v>
      </c>
      <c r="F4" s="44" t="s">
        <v>115</v>
      </c>
      <c r="G4" s="57">
        <v>0</v>
      </c>
      <c r="H4" s="55" t="s">
        <v>144</v>
      </c>
    </row>
    <row r="5" spans="1:14" ht="45.75" customHeight="1">
      <c r="A5" s="74" t="s">
        <v>167</v>
      </c>
      <c r="B5" s="74"/>
      <c r="C5" s="74"/>
      <c r="D5" s="74"/>
      <c r="E5" s="19"/>
      <c r="F5" s="44" t="s">
        <v>136</v>
      </c>
      <c r="G5" s="20">
        <f>ROUNDDOWN(G3-G4,-3)</f>
        <v>2898000</v>
      </c>
      <c r="H5" s="60" t="s">
        <v>166</v>
      </c>
      <c r="I5" s="61" t="s">
        <v>163</v>
      </c>
      <c r="J5" s="61" t="s">
        <v>164</v>
      </c>
    </row>
    <row r="6" spans="1:14" ht="41.25" customHeight="1">
      <c r="A6" s="17" t="s">
        <v>139</v>
      </c>
      <c r="B6" s="18"/>
      <c r="C6" s="18"/>
      <c r="D6" s="18"/>
      <c r="E6" s="20" t="str">
        <f>IF(G5&gt;=G6,"○","×")</f>
        <v>○</v>
      </c>
      <c r="F6" s="17" t="s">
        <v>134</v>
      </c>
      <c r="G6" s="57">
        <f>'対象施設報告シート（法人単位）'!C201</f>
        <v>2175000</v>
      </c>
      <c r="H6" s="54" t="s">
        <v>145</v>
      </c>
    </row>
    <row r="7" spans="1:14" ht="26.25" customHeight="1">
      <c r="A7" s="17" t="s">
        <v>62</v>
      </c>
      <c r="B7" s="18"/>
      <c r="C7" s="18"/>
      <c r="D7" s="18"/>
      <c r="E7" s="21">
        <f>G6-G7</f>
        <v>2175000</v>
      </c>
      <c r="F7" s="17" t="s">
        <v>114</v>
      </c>
      <c r="G7" s="20">
        <f>IF(ROUNDDOWN(G6-G5,-3)&lt;=0,0,ROUNDDOWN(G6-G5,-3))</f>
        <v>0</v>
      </c>
      <c r="H7" s="54" t="s">
        <v>119</v>
      </c>
    </row>
    <row r="8" spans="1:14" ht="41.25" customHeight="1">
      <c r="A8" s="58" t="s">
        <v>155</v>
      </c>
      <c r="B8" s="69" t="s">
        <v>156</v>
      </c>
      <c r="C8" s="73"/>
      <c r="D8" s="73"/>
      <c r="E8" s="70"/>
      <c r="F8" s="69" t="s">
        <v>55</v>
      </c>
      <c r="G8" s="70"/>
      <c r="H8" s="8"/>
    </row>
    <row r="9" spans="1:14" s="38" customFormat="1" ht="66" customHeight="1">
      <c r="A9" s="35" t="s">
        <v>132</v>
      </c>
      <c r="B9" s="36" t="s">
        <v>100</v>
      </c>
      <c r="C9" s="36" t="s">
        <v>111</v>
      </c>
      <c r="D9" s="36" t="s">
        <v>99</v>
      </c>
      <c r="E9" s="36" t="s">
        <v>113</v>
      </c>
      <c r="F9" s="62" t="s">
        <v>118</v>
      </c>
      <c r="G9" s="63"/>
      <c r="H9" s="37" t="s">
        <v>101</v>
      </c>
    </row>
    <row r="10" spans="1:14" ht="50.25" customHeight="1">
      <c r="A10" s="11" t="s">
        <v>157</v>
      </c>
      <c r="B10" s="32"/>
      <c r="C10" s="16"/>
      <c r="D10" s="43"/>
      <c r="E10" s="16"/>
      <c r="F10" s="11"/>
      <c r="G10" s="33">
        <f>B10*C10*D10</f>
        <v>0</v>
      </c>
      <c r="H10" s="15" t="s">
        <v>120</v>
      </c>
    </row>
    <row r="11" spans="1:14" ht="57" customHeight="1">
      <c r="A11" s="11" t="s">
        <v>158</v>
      </c>
      <c r="B11" s="32">
        <v>42</v>
      </c>
      <c r="C11" s="16">
        <v>2000</v>
      </c>
      <c r="D11" s="43">
        <v>2</v>
      </c>
      <c r="E11" s="16">
        <v>2000</v>
      </c>
      <c r="F11" s="11"/>
      <c r="G11" s="33">
        <f t="shared" ref="G11:G13" si="0">B11*C11*D11</f>
        <v>168000</v>
      </c>
      <c r="H11" s="15" t="s">
        <v>121</v>
      </c>
    </row>
    <row r="12" spans="1:14" ht="80.25" customHeight="1">
      <c r="A12" s="11" t="s">
        <v>171</v>
      </c>
      <c r="B12" s="32"/>
      <c r="C12" s="16"/>
      <c r="D12" s="43"/>
      <c r="E12" s="42"/>
      <c r="F12" s="11"/>
      <c r="G12" s="33">
        <f t="shared" si="0"/>
        <v>0</v>
      </c>
      <c r="H12" s="15" t="s">
        <v>128</v>
      </c>
    </row>
    <row r="13" spans="1:14" ht="41.25" customHeight="1">
      <c r="A13" s="11" t="s">
        <v>159</v>
      </c>
      <c r="B13" s="32">
        <v>42</v>
      </c>
      <c r="C13" s="16">
        <v>16250</v>
      </c>
      <c r="D13" s="40">
        <v>4</v>
      </c>
      <c r="E13" s="39"/>
      <c r="F13" s="11"/>
      <c r="G13" s="33">
        <f t="shared" si="0"/>
        <v>2730000</v>
      </c>
      <c r="H13" s="15" t="s">
        <v>160</v>
      </c>
      <c r="I13" s="34">
        <v>1</v>
      </c>
      <c r="J13" s="34">
        <v>2</v>
      </c>
      <c r="K13" s="34">
        <v>3</v>
      </c>
      <c r="L13" s="34">
        <v>4</v>
      </c>
      <c r="M13" s="34"/>
      <c r="N13" s="34"/>
    </row>
    <row r="14" spans="1:14" ht="73.5" customHeight="1">
      <c r="A14" s="71"/>
      <c r="B14" s="72"/>
      <c r="C14" s="72"/>
      <c r="D14" s="72"/>
      <c r="E14" s="72"/>
      <c r="F14" s="59" t="s">
        <v>170</v>
      </c>
      <c r="G14" s="16">
        <f>'別紙（2.0％超部分算定シート）（法人単位）'!I4+'別紙（2.0％超部分算定シート）（法人単位）'!I5+'別紙（2.0％超部分算定シート）（法人単位）'!I6</f>
        <v>0</v>
      </c>
      <c r="H14" s="15" t="s">
        <v>129</v>
      </c>
    </row>
    <row r="15" spans="1:14" ht="55.5" customHeight="1">
      <c r="A15" s="64" t="s">
        <v>161</v>
      </c>
      <c r="B15" s="65"/>
      <c r="C15" s="65"/>
      <c r="D15" s="65"/>
      <c r="E15" s="65"/>
      <c r="F15" s="65"/>
      <c r="G15" s="66"/>
      <c r="H15" s="15"/>
    </row>
    <row r="16" spans="1:14" s="38" customFormat="1" ht="72.75" customHeight="1">
      <c r="A16" s="35" t="s">
        <v>172</v>
      </c>
      <c r="B16" s="36" t="s">
        <v>100</v>
      </c>
      <c r="C16" s="36" t="s">
        <v>146</v>
      </c>
      <c r="D16" s="36" t="s">
        <v>99</v>
      </c>
      <c r="E16" s="36" t="s">
        <v>113</v>
      </c>
      <c r="F16" s="62" t="s">
        <v>118</v>
      </c>
      <c r="G16" s="63"/>
      <c r="H16" s="37" t="s">
        <v>101</v>
      </c>
    </row>
    <row r="17" spans="1:14" ht="36" customHeight="1">
      <c r="A17" s="11" t="s">
        <v>157</v>
      </c>
      <c r="B17" s="32"/>
      <c r="C17" s="16"/>
      <c r="D17" s="43"/>
      <c r="E17" s="16"/>
      <c r="F17" s="11"/>
      <c r="G17" s="33">
        <f>B17*C17*D17</f>
        <v>0</v>
      </c>
      <c r="H17" s="15" t="s">
        <v>120</v>
      </c>
    </row>
    <row r="18" spans="1:14" ht="39" customHeight="1">
      <c r="A18" s="11" t="s">
        <v>158</v>
      </c>
      <c r="B18" s="32">
        <v>40</v>
      </c>
      <c r="C18" s="16">
        <v>2000</v>
      </c>
      <c r="D18" s="43">
        <v>2</v>
      </c>
      <c r="E18" s="16">
        <v>2000</v>
      </c>
      <c r="F18" s="11"/>
      <c r="G18" s="33">
        <f t="shared" ref="G18:G20" si="1">B18*C18*D18</f>
        <v>160000</v>
      </c>
      <c r="H18" s="15" t="s">
        <v>121</v>
      </c>
    </row>
    <row r="19" spans="1:14" ht="80.25" customHeight="1">
      <c r="A19" s="11" t="s">
        <v>171</v>
      </c>
      <c r="B19" s="32"/>
      <c r="C19" s="16"/>
      <c r="D19" s="43"/>
      <c r="E19" s="42"/>
      <c r="F19" s="11"/>
      <c r="G19" s="33">
        <f t="shared" si="1"/>
        <v>0</v>
      </c>
      <c r="H19" s="15" t="s">
        <v>128</v>
      </c>
    </row>
    <row r="20" spans="1:14" ht="33" customHeight="1">
      <c r="A20" s="11" t="s">
        <v>159</v>
      </c>
      <c r="B20" s="32">
        <v>40</v>
      </c>
      <c r="C20" s="16">
        <v>16250</v>
      </c>
      <c r="D20" s="40">
        <v>4</v>
      </c>
      <c r="E20" s="39"/>
      <c r="F20" s="11"/>
      <c r="G20" s="33">
        <f t="shared" si="1"/>
        <v>2600000</v>
      </c>
      <c r="H20" s="15" t="s">
        <v>160</v>
      </c>
      <c r="I20" s="34">
        <v>1</v>
      </c>
      <c r="J20" s="34">
        <v>2</v>
      </c>
      <c r="K20" s="34">
        <v>3</v>
      </c>
      <c r="L20" s="34">
        <v>4</v>
      </c>
      <c r="M20" s="34"/>
      <c r="N20" s="34"/>
    </row>
    <row r="21" spans="1:14" s="38" customFormat="1" ht="72.75" customHeight="1">
      <c r="A21" s="35" t="s">
        <v>133</v>
      </c>
      <c r="B21" s="36" t="s">
        <v>100</v>
      </c>
      <c r="C21" s="36" t="s">
        <v>146</v>
      </c>
      <c r="D21" s="36" t="s">
        <v>99</v>
      </c>
      <c r="E21" s="36" t="s">
        <v>113</v>
      </c>
      <c r="F21" s="62" t="s">
        <v>118</v>
      </c>
      <c r="G21" s="63"/>
      <c r="H21" s="37" t="s">
        <v>101</v>
      </c>
    </row>
    <row r="22" spans="1:14" ht="33.75" customHeight="1">
      <c r="A22" s="11" t="s">
        <v>157</v>
      </c>
      <c r="B22" s="32"/>
      <c r="C22" s="16"/>
      <c r="D22" s="43"/>
      <c r="E22" s="16"/>
      <c r="F22" s="11"/>
      <c r="G22" s="33">
        <f>B22*C22*D22</f>
        <v>0</v>
      </c>
      <c r="H22" s="15" t="s">
        <v>120</v>
      </c>
    </row>
    <row r="23" spans="1:14" ht="40.5" customHeight="1">
      <c r="A23" s="11" t="s">
        <v>158</v>
      </c>
      <c r="B23" s="32">
        <v>2</v>
      </c>
      <c r="C23" s="16">
        <v>2000</v>
      </c>
      <c r="D23" s="43">
        <v>2</v>
      </c>
      <c r="E23" s="16"/>
      <c r="F23" s="11"/>
      <c r="G23" s="33">
        <f t="shared" ref="G23:G25" si="2">B23*C23*D23</f>
        <v>8000</v>
      </c>
      <c r="H23" s="15" t="s">
        <v>121</v>
      </c>
    </row>
    <row r="24" spans="1:14" ht="80.25" customHeight="1">
      <c r="A24" s="11" t="s">
        <v>171</v>
      </c>
      <c r="B24" s="32"/>
      <c r="C24" s="16"/>
      <c r="D24" s="43"/>
      <c r="E24" s="42"/>
      <c r="F24" s="11"/>
      <c r="G24" s="33">
        <f t="shared" si="2"/>
        <v>0</v>
      </c>
      <c r="H24" s="15" t="s">
        <v>128</v>
      </c>
    </row>
    <row r="25" spans="1:14" ht="36.75" customHeight="1">
      <c r="A25" s="11" t="s">
        <v>159</v>
      </c>
      <c r="B25" s="32">
        <v>2</v>
      </c>
      <c r="C25" s="16">
        <v>16250</v>
      </c>
      <c r="D25" s="40">
        <v>4</v>
      </c>
      <c r="E25" s="39"/>
      <c r="F25" s="11"/>
      <c r="G25" s="33">
        <f t="shared" si="2"/>
        <v>130000</v>
      </c>
      <c r="H25" s="15" t="s">
        <v>160</v>
      </c>
      <c r="I25" s="34">
        <v>1</v>
      </c>
      <c r="J25" s="34">
        <v>2</v>
      </c>
      <c r="K25" s="34">
        <v>3</v>
      </c>
      <c r="L25" s="34">
        <v>4</v>
      </c>
      <c r="M25" s="34"/>
      <c r="N25" s="34"/>
    </row>
  </sheetData>
  <mergeCells count="9">
    <mergeCell ref="F16:G16"/>
    <mergeCell ref="F21:G21"/>
    <mergeCell ref="A15:G15"/>
    <mergeCell ref="A2:G2"/>
    <mergeCell ref="F8:G8"/>
    <mergeCell ref="A14:E14"/>
    <mergeCell ref="B8:E8"/>
    <mergeCell ref="F9:G9"/>
    <mergeCell ref="A5:D5"/>
  </mergeCells>
  <phoneticPr fontId="37"/>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G10:G14 B12:D12 B17:E18 F17:F19 B19:D19 B22:E23 F22:F24 B24:D24">
    <cfRule type="expression" dxfId="7" priority="55">
      <formula>#REF!="×"</formula>
    </cfRule>
  </conditionalFormatting>
  <conditionalFormatting sqref="B20:F20">
    <cfRule type="expression" dxfId="6" priority="14">
      <formula>#REF!="×"</formula>
    </cfRule>
  </conditionalFormatting>
  <conditionalFormatting sqref="B25:F25">
    <cfRule type="expression" dxfId="5" priority="12">
      <formula>#REF!="×"</formula>
    </cfRule>
  </conditionalFormatting>
  <conditionalFormatting sqref="B13:G13">
    <cfRule type="expression" dxfId="4" priority="16">
      <formula>#REF!="×"</formula>
    </cfRule>
  </conditionalFormatting>
  <conditionalFormatting sqref="F14">
    <cfRule type="expression" dxfId="3" priority="4">
      <formula>#REF!="×"</formula>
    </cfRule>
  </conditionalFormatting>
  <conditionalFormatting sqref="G17:G20">
    <cfRule type="expression" dxfId="2" priority="9">
      <formula>#REF!="×"</formula>
    </cfRule>
  </conditionalFormatting>
  <conditionalFormatting sqref="G22:G25">
    <cfRule type="expression" dxfId="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B4" sqref="B4"/>
    </sheetView>
  </sheetViews>
  <sheetFormatPr defaultColWidth="9" defaultRowHeight="14.4"/>
  <cols>
    <col min="1" max="1" width="17.6640625" style="47" customWidth="1"/>
    <col min="2" max="2" width="34.21875" style="47" customWidth="1"/>
    <col min="3" max="3" width="30.21875" style="47" customWidth="1"/>
    <col min="4" max="16384" width="9" style="47"/>
  </cols>
  <sheetData>
    <row r="1" spans="1:3" ht="57.6">
      <c r="A1" s="48" t="s">
        <v>141</v>
      </c>
      <c r="B1" s="50" t="s">
        <v>142</v>
      </c>
      <c r="C1" s="48" t="s">
        <v>130</v>
      </c>
    </row>
    <row r="2" spans="1:3">
      <c r="A2" s="49">
        <f>COUNTA($B$2:$B$200)</f>
        <v>15</v>
      </c>
      <c r="B2" s="51" t="s">
        <v>149</v>
      </c>
      <c r="C2" s="52">
        <v>145000</v>
      </c>
    </row>
    <row r="3" spans="1:3">
      <c r="B3" s="51" t="s">
        <v>149</v>
      </c>
      <c r="C3" s="52">
        <v>145000</v>
      </c>
    </row>
    <row r="4" spans="1:3">
      <c r="B4" s="51" t="s">
        <v>149</v>
      </c>
      <c r="C4" s="52">
        <v>145000</v>
      </c>
    </row>
    <row r="5" spans="1:3">
      <c r="B5" s="51" t="s">
        <v>149</v>
      </c>
      <c r="C5" s="52">
        <v>145000</v>
      </c>
    </row>
    <row r="6" spans="1:3">
      <c r="B6" s="51" t="s">
        <v>149</v>
      </c>
      <c r="C6" s="52">
        <v>145000</v>
      </c>
    </row>
    <row r="7" spans="1:3">
      <c r="B7" s="51" t="s">
        <v>149</v>
      </c>
      <c r="C7" s="52">
        <v>145000</v>
      </c>
    </row>
    <row r="8" spans="1:3">
      <c r="B8" s="51" t="s">
        <v>149</v>
      </c>
      <c r="C8" s="52">
        <v>145000</v>
      </c>
    </row>
    <row r="9" spans="1:3">
      <c r="B9" s="51" t="s">
        <v>149</v>
      </c>
      <c r="C9" s="52">
        <v>145000</v>
      </c>
    </row>
    <row r="10" spans="1:3">
      <c r="B10" s="51" t="s">
        <v>149</v>
      </c>
      <c r="C10" s="52">
        <v>145000</v>
      </c>
    </row>
    <row r="11" spans="1:3">
      <c r="B11" s="51" t="s">
        <v>149</v>
      </c>
      <c r="C11" s="52">
        <v>145000</v>
      </c>
    </row>
    <row r="12" spans="1:3">
      <c r="B12" s="51" t="s">
        <v>149</v>
      </c>
      <c r="C12" s="52">
        <v>145000</v>
      </c>
    </row>
    <row r="13" spans="1:3">
      <c r="B13" s="51" t="s">
        <v>149</v>
      </c>
      <c r="C13" s="52">
        <v>145000</v>
      </c>
    </row>
    <row r="14" spans="1:3">
      <c r="B14" s="51" t="s">
        <v>149</v>
      </c>
      <c r="C14" s="52">
        <v>145000</v>
      </c>
    </row>
    <row r="15" spans="1:3">
      <c r="B15" s="51" t="s">
        <v>149</v>
      </c>
      <c r="C15" s="52">
        <v>145000</v>
      </c>
    </row>
    <row r="16" spans="1:3">
      <c r="B16" s="51" t="s">
        <v>149</v>
      </c>
      <c r="C16" s="52">
        <v>145000</v>
      </c>
    </row>
    <row r="17" spans="2:3">
      <c r="B17" s="51"/>
      <c r="C17" s="52"/>
    </row>
    <row r="18" spans="2:3">
      <c r="B18" s="51"/>
      <c r="C18" s="52"/>
    </row>
    <row r="19" spans="2:3">
      <c r="B19" s="51"/>
      <c r="C19" s="52"/>
    </row>
    <row r="20" spans="2:3">
      <c r="B20" s="51"/>
      <c r="C20" s="52"/>
    </row>
    <row r="21" spans="2:3">
      <c r="B21" s="51"/>
      <c r="C21" s="52"/>
    </row>
    <row r="22" spans="2:3">
      <c r="B22" s="51"/>
      <c r="C22" s="52"/>
    </row>
    <row r="23" spans="2:3">
      <c r="B23" s="51"/>
      <c r="C23" s="52"/>
    </row>
    <row r="24" spans="2:3">
      <c r="B24" s="51"/>
      <c r="C24" s="52"/>
    </row>
    <row r="25" spans="2:3">
      <c r="B25" s="51"/>
      <c r="C25" s="52"/>
    </row>
    <row r="26" spans="2:3">
      <c r="B26" s="51"/>
      <c r="C26" s="52"/>
    </row>
    <row r="27" spans="2:3">
      <c r="B27" s="51"/>
      <c r="C27" s="52"/>
    </row>
    <row r="28" spans="2:3">
      <c r="B28" s="51"/>
      <c r="C28" s="52"/>
    </row>
    <row r="29" spans="2:3">
      <c r="B29" s="51"/>
      <c r="C29" s="52"/>
    </row>
    <row r="30" spans="2:3">
      <c r="B30" s="51"/>
      <c r="C30" s="52"/>
    </row>
    <row r="31" spans="2:3">
      <c r="B31" s="51"/>
      <c r="C31" s="52"/>
    </row>
    <row r="32" spans="2:3">
      <c r="B32" s="51"/>
      <c r="C32" s="52"/>
    </row>
    <row r="33" spans="2:3">
      <c r="B33" s="51"/>
      <c r="C33" s="52"/>
    </row>
    <row r="34" spans="2:3">
      <c r="B34" s="51"/>
      <c r="C34" s="52"/>
    </row>
    <row r="35" spans="2:3">
      <c r="B35" s="51"/>
      <c r="C35" s="52"/>
    </row>
    <row r="36" spans="2:3">
      <c r="B36" s="51"/>
      <c r="C36" s="52"/>
    </row>
    <row r="37" spans="2:3">
      <c r="B37" s="51"/>
      <c r="C37" s="52"/>
    </row>
    <row r="38" spans="2:3">
      <c r="B38" s="51"/>
      <c r="C38" s="52"/>
    </row>
    <row r="39" spans="2:3">
      <c r="B39" s="51"/>
      <c r="C39" s="52"/>
    </row>
    <row r="40" spans="2:3">
      <c r="B40" s="51"/>
      <c r="C40" s="52"/>
    </row>
    <row r="41" spans="2:3">
      <c r="B41" s="51"/>
      <c r="C41" s="52"/>
    </row>
    <row r="42" spans="2:3">
      <c r="B42" s="51"/>
      <c r="C42" s="52"/>
    </row>
    <row r="43" spans="2:3">
      <c r="B43" s="51"/>
      <c r="C43" s="52"/>
    </row>
    <row r="44" spans="2:3">
      <c r="B44" s="51"/>
      <c r="C44" s="52"/>
    </row>
    <row r="45" spans="2:3">
      <c r="B45" s="51"/>
      <c r="C45" s="52"/>
    </row>
    <row r="46" spans="2:3">
      <c r="B46" s="51"/>
      <c r="C46" s="52"/>
    </row>
    <row r="47" spans="2:3">
      <c r="B47" s="51"/>
      <c r="C47" s="52"/>
    </row>
    <row r="48" spans="2:3">
      <c r="B48" s="51"/>
      <c r="C48" s="52"/>
    </row>
    <row r="49" spans="2:3">
      <c r="B49" s="51"/>
      <c r="C49" s="52"/>
    </row>
    <row r="50" spans="2:3">
      <c r="B50" s="51"/>
      <c r="C50" s="52"/>
    </row>
    <row r="51" spans="2:3">
      <c r="B51" s="51"/>
      <c r="C51" s="52"/>
    </row>
    <row r="52" spans="2:3">
      <c r="B52" s="51"/>
      <c r="C52" s="52"/>
    </row>
    <row r="53" spans="2:3">
      <c r="B53" s="51"/>
      <c r="C53" s="52"/>
    </row>
    <row r="54" spans="2:3">
      <c r="B54" s="51"/>
      <c r="C54" s="52"/>
    </row>
    <row r="55" spans="2:3">
      <c r="B55" s="51"/>
      <c r="C55" s="52"/>
    </row>
    <row r="56" spans="2:3">
      <c r="B56" s="51"/>
      <c r="C56" s="52"/>
    </row>
    <row r="57" spans="2:3">
      <c r="B57" s="51"/>
      <c r="C57" s="52"/>
    </row>
    <row r="58" spans="2:3">
      <c r="B58" s="51"/>
      <c r="C58" s="52"/>
    </row>
    <row r="59" spans="2:3">
      <c r="B59" s="51"/>
      <c r="C59" s="52"/>
    </row>
    <row r="60" spans="2:3">
      <c r="B60" s="51"/>
      <c r="C60" s="52"/>
    </row>
    <row r="61" spans="2:3">
      <c r="B61" s="51"/>
      <c r="C61" s="52"/>
    </row>
    <row r="62" spans="2:3">
      <c r="B62" s="51"/>
      <c r="C62" s="52"/>
    </row>
    <row r="63" spans="2:3">
      <c r="B63" s="51"/>
      <c r="C63" s="52"/>
    </row>
    <row r="64" spans="2:3">
      <c r="B64" s="51"/>
      <c r="C64" s="52"/>
    </row>
    <row r="65" spans="2:3">
      <c r="B65" s="51"/>
      <c r="C65" s="52"/>
    </row>
    <row r="66" spans="2:3">
      <c r="B66" s="51"/>
      <c r="C66" s="52"/>
    </row>
    <row r="67" spans="2:3">
      <c r="B67" s="51"/>
      <c r="C67" s="52"/>
    </row>
    <row r="68" spans="2:3">
      <c r="B68" s="51"/>
      <c r="C68" s="52"/>
    </row>
    <row r="69" spans="2:3">
      <c r="B69" s="51"/>
      <c r="C69" s="52"/>
    </row>
    <row r="70" spans="2:3">
      <c r="B70" s="51"/>
      <c r="C70" s="52"/>
    </row>
    <row r="71" spans="2:3">
      <c r="B71" s="51"/>
      <c r="C71" s="52"/>
    </row>
    <row r="72" spans="2:3">
      <c r="B72" s="51"/>
      <c r="C72" s="52"/>
    </row>
    <row r="73" spans="2:3">
      <c r="B73" s="51"/>
      <c r="C73" s="52"/>
    </row>
    <row r="74" spans="2:3">
      <c r="B74" s="51"/>
      <c r="C74" s="52"/>
    </row>
    <row r="75" spans="2:3">
      <c r="B75" s="51"/>
      <c r="C75" s="52"/>
    </row>
    <row r="76" spans="2:3">
      <c r="B76" s="51"/>
      <c r="C76" s="52"/>
    </row>
    <row r="77" spans="2:3">
      <c r="B77" s="51"/>
      <c r="C77" s="52"/>
    </row>
    <row r="78" spans="2:3">
      <c r="B78" s="51"/>
      <c r="C78" s="52"/>
    </row>
    <row r="79" spans="2:3">
      <c r="B79" s="51"/>
      <c r="C79" s="52"/>
    </row>
    <row r="80" spans="2:3">
      <c r="B80" s="51"/>
      <c r="C80" s="52"/>
    </row>
    <row r="81" spans="2:3">
      <c r="B81" s="51"/>
      <c r="C81" s="52"/>
    </row>
    <row r="82" spans="2:3">
      <c r="B82" s="51"/>
      <c r="C82" s="52"/>
    </row>
    <row r="83" spans="2:3">
      <c r="B83" s="51"/>
      <c r="C83" s="52"/>
    </row>
    <row r="84" spans="2:3">
      <c r="B84" s="51"/>
      <c r="C84" s="52"/>
    </row>
    <row r="85" spans="2:3">
      <c r="B85" s="51"/>
      <c r="C85" s="52"/>
    </row>
    <row r="86" spans="2:3">
      <c r="B86" s="51"/>
      <c r="C86" s="52"/>
    </row>
    <row r="87" spans="2:3">
      <c r="B87" s="51"/>
      <c r="C87" s="52"/>
    </row>
    <row r="88" spans="2:3">
      <c r="B88" s="51"/>
      <c r="C88" s="52"/>
    </row>
    <row r="89" spans="2:3">
      <c r="B89" s="51"/>
      <c r="C89" s="52"/>
    </row>
    <row r="90" spans="2:3">
      <c r="B90" s="51"/>
      <c r="C90" s="52"/>
    </row>
    <row r="91" spans="2:3">
      <c r="B91" s="51"/>
      <c r="C91" s="52"/>
    </row>
    <row r="92" spans="2:3">
      <c r="B92" s="51"/>
      <c r="C92" s="52"/>
    </row>
    <row r="93" spans="2:3">
      <c r="B93" s="51"/>
      <c r="C93" s="52"/>
    </row>
    <row r="94" spans="2:3">
      <c r="B94" s="51"/>
      <c r="C94" s="52"/>
    </row>
    <row r="95" spans="2:3">
      <c r="B95" s="51"/>
      <c r="C95" s="52"/>
    </row>
    <row r="96" spans="2:3">
      <c r="B96" s="51"/>
      <c r="C96" s="52"/>
    </row>
    <row r="97" spans="2:3">
      <c r="B97" s="51"/>
      <c r="C97" s="52"/>
    </row>
    <row r="98" spans="2:3">
      <c r="B98" s="51"/>
      <c r="C98" s="52"/>
    </row>
    <row r="99" spans="2:3">
      <c r="B99" s="51"/>
      <c r="C99" s="52"/>
    </row>
    <row r="100" spans="2:3">
      <c r="B100" s="51"/>
      <c r="C100" s="52"/>
    </row>
    <row r="101" spans="2:3">
      <c r="B101" s="51"/>
      <c r="C101" s="52"/>
    </row>
    <row r="102" spans="2:3">
      <c r="B102" s="51"/>
      <c r="C102" s="52"/>
    </row>
    <row r="103" spans="2:3">
      <c r="B103" s="51"/>
      <c r="C103" s="52"/>
    </row>
    <row r="104" spans="2:3">
      <c r="B104" s="51"/>
      <c r="C104" s="52"/>
    </row>
    <row r="105" spans="2:3">
      <c r="B105" s="51"/>
      <c r="C105" s="52"/>
    </row>
    <row r="106" spans="2:3">
      <c r="B106" s="51"/>
      <c r="C106" s="52"/>
    </row>
    <row r="107" spans="2:3">
      <c r="B107" s="51"/>
      <c r="C107" s="52"/>
    </row>
    <row r="108" spans="2:3">
      <c r="B108" s="51"/>
      <c r="C108" s="52"/>
    </row>
    <row r="109" spans="2:3">
      <c r="B109" s="51"/>
      <c r="C109" s="52"/>
    </row>
    <row r="110" spans="2:3">
      <c r="B110" s="51"/>
      <c r="C110" s="52"/>
    </row>
    <row r="111" spans="2:3">
      <c r="B111" s="51"/>
      <c r="C111" s="52"/>
    </row>
    <row r="112" spans="2:3">
      <c r="B112" s="51"/>
      <c r="C112" s="52"/>
    </row>
    <row r="113" spans="2:3">
      <c r="B113" s="51"/>
      <c r="C113" s="52"/>
    </row>
    <row r="114" spans="2:3">
      <c r="B114" s="51"/>
      <c r="C114" s="52"/>
    </row>
    <row r="115" spans="2:3">
      <c r="B115" s="51"/>
      <c r="C115" s="52"/>
    </row>
    <row r="116" spans="2:3">
      <c r="B116" s="51"/>
      <c r="C116" s="52"/>
    </row>
    <row r="117" spans="2:3">
      <c r="B117" s="51"/>
      <c r="C117" s="52"/>
    </row>
    <row r="118" spans="2:3">
      <c r="B118" s="51"/>
      <c r="C118" s="52"/>
    </row>
    <row r="119" spans="2:3">
      <c r="B119" s="51"/>
      <c r="C119" s="52"/>
    </row>
    <row r="120" spans="2:3">
      <c r="B120" s="51"/>
      <c r="C120" s="52"/>
    </row>
    <row r="121" spans="2:3">
      <c r="B121" s="51"/>
      <c r="C121" s="52"/>
    </row>
    <row r="122" spans="2:3">
      <c r="B122" s="51"/>
      <c r="C122" s="52"/>
    </row>
    <row r="123" spans="2:3">
      <c r="B123" s="51"/>
      <c r="C123" s="52"/>
    </row>
    <row r="124" spans="2:3">
      <c r="B124" s="51"/>
      <c r="C124" s="52"/>
    </row>
    <row r="125" spans="2:3">
      <c r="B125" s="51"/>
      <c r="C125" s="52"/>
    </row>
    <row r="126" spans="2:3">
      <c r="B126" s="51"/>
      <c r="C126" s="52"/>
    </row>
    <row r="127" spans="2:3">
      <c r="B127" s="51"/>
      <c r="C127" s="52"/>
    </row>
    <row r="128" spans="2:3">
      <c r="B128" s="51"/>
      <c r="C128" s="52"/>
    </row>
    <row r="129" spans="2:3">
      <c r="B129" s="51"/>
      <c r="C129" s="52"/>
    </row>
    <row r="130" spans="2:3">
      <c r="B130" s="51"/>
      <c r="C130" s="52"/>
    </row>
    <row r="131" spans="2:3">
      <c r="B131" s="51"/>
      <c r="C131" s="52"/>
    </row>
    <row r="132" spans="2:3">
      <c r="B132" s="51"/>
      <c r="C132" s="52"/>
    </row>
    <row r="133" spans="2:3">
      <c r="B133" s="51"/>
      <c r="C133" s="52"/>
    </row>
    <row r="134" spans="2:3">
      <c r="B134" s="51"/>
      <c r="C134" s="52"/>
    </row>
    <row r="135" spans="2:3">
      <c r="B135" s="51"/>
      <c r="C135" s="52"/>
    </row>
    <row r="136" spans="2:3">
      <c r="B136" s="51"/>
      <c r="C136" s="52"/>
    </row>
    <row r="137" spans="2:3">
      <c r="B137" s="51"/>
      <c r="C137" s="52"/>
    </row>
    <row r="138" spans="2:3">
      <c r="B138" s="51"/>
      <c r="C138" s="52"/>
    </row>
    <row r="139" spans="2:3">
      <c r="B139" s="51"/>
      <c r="C139" s="52"/>
    </row>
    <row r="140" spans="2:3">
      <c r="B140" s="51"/>
      <c r="C140" s="52"/>
    </row>
    <row r="141" spans="2:3">
      <c r="B141" s="51"/>
      <c r="C141" s="52"/>
    </row>
    <row r="142" spans="2:3">
      <c r="B142" s="51"/>
      <c r="C142" s="52"/>
    </row>
    <row r="143" spans="2:3">
      <c r="B143" s="51"/>
      <c r="C143" s="52"/>
    </row>
    <row r="144" spans="2:3">
      <c r="B144" s="51"/>
      <c r="C144" s="52"/>
    </row>
    <row r="145" spans="2:3">
      <c r="B145" s="51"/>
      <c r="C145" s="52"/>
    </row>
    <row r="146" spans="2:3">
      <c r="B146" s="51"/>
      <c r="C146" s="52"/>
    </row>
    <row r="147" spans="2:3">
      <c r="B147" s="51"/>
      <c r="C147" s="52"/>
    </row>
    <row r="148" spans="2:3">
      <c r="B148" s="51"/>
      <c r="C148" s="52"/>
    </row>
    <row r="149" spans="2:3">
      <c r="B149" s="51"/>
      <c r="C149" s="52"/>
    </row>
    <row r="150" spans="2:3">
      <c r="B150" s="51"/>
      <c r="C150" s="52"/>
    </row>
    <row r="151" spans="2:3">
      <c r="B151" s="51"/>
      <c r="C151" s="52"/>
    </row>
    <row r="152" spans="2:3">
      <c r="B152" s="51"/>
      <c r="C152" s="52"/>
    </row>
    <row r="153" spans="2:3">
      <c r="B153" s="51"/>
      <c r="C153" s="52"/>
    </row>
    <row r="154" spans="2:3">
      <c r="B154" s="51"/>
      <c r="C154" s="52"/>
    </row>
    <row r="155" spans="2:3">
      <c r="B155" s="51"/>
      <c r="C155" s="52"/>
    </row>
    <row r="156" spans="2:3">
      <c r="B156" s="51"/>
      <c r="C156" s="52"/>
    </row>
    <row r="157" spans="2:3">
      <c r="B157" s="51"/>
      <c r="C157" s="52"/>
    </row>
    <row r="158" spans="2:3">
      <c r="B158" s="51"/>
      <c r="C158" s="52"/>
    </row>
    <row r="159" spans="2:3">
      <c r="B159" s="51"/>
      <c r="C159" s="52"/>
    </row>
    <row r="160" spans="2:3">
      <c r="B160" s="51"/>
      <c r="C160" s="52"/>
    </row>
    <row r="161" spans="2:3">
      <c r="B161" s="51"/>
      <c r="C161" s="52"/>
    </row>
    <row r="162" spans="2:3">
      <c r="B162" s="51"/>
      <c r="C162" s="52"/>
    </row>
    <row r="163" spans="2:3">
      <c r="B163" s="51"/>
      <c r="C163" s="52"/>
    </row>
    <row r="164" spans="2:3">
      <c r="B164" s="51"/>
      <c r="C164" s="52"/>
    </row>
    <row r="165" spans="2:3">
      <c r="B165" s="51"/>
      <c r="C165" s="52"/>
    </row>
    <row r="166" spans="2:3">
      <c r="B166" s="51"/>
      <c r="C166" s="52"/>
    </row>
    <row r="167" spans="2:3">
      <c r="B167" s="51"/>
      <c r="C167" s="52"/>
    </row>
    <row r="168" spans="2:3">
      <c r="B168" s="51"/>
      <c r="C168" s="52"/>
    </row>
    <row r="169" spans="2:3">
      <c r="B169" s="51"/>
      <c r="C169" s="52"/>
    </row>
    <row r="170" spans="2:3">
      <c r="B170" s="51"/>
      <c r="C170" s="52"/>
    </row>
    <row r="171" spans="2:3">
      <c r="B171" s="51"/>
      <c r="C171" s="52"/>
    </row>
    <row r="172" spans="2:3">
      <c r="B172" s="51"/>
      <c r="C172" s="52"/>
    </row>
    <row r="173" spans="2:3">
      <c r="B173" s="51"/>
      <c r="C173" s="52"/>
    </row>
    <row r="174" spans="2:3">
      <c r="B174" s="51"/>
      <c r="C174" s="52"/>
    </row>
    <row r="175" spans="2:3">
      <c r="B175" s="51"/>
      <c r="C175" s="52"/>
    </row>
    <row r="176" spans="2:3">
      <c r="B176" s="51"/>
      <c r="C176" s="52"/>
    </row>
    <row r="177" spans="2:3">
      <c r="B177" s="51"/>
      <c r="C177" s="52"/>
    </row>
    <row r="178" spans="2:3">
      <c r="B178" s="51"/>
      <c r="C178" s="52"/>
    </row>
    <row r="179" spans="2:3">
      <c r="B179" s="51"/>
      <c r="C179" s="52"/>
    </row>
    <row r="180" spans="2:3">
      <c r="B180" s="51"/>
      <c r="C180" s="52"/>
    </row>
    <row r="181" spans="2:3">
      <c r="B181" s="51"/>
      <c r="C181" s="52"/>
    </row>
    <row r="182" spans="2:3">
      <c r="B182" s="51"/>
      <c r="C182" s="52"/>
    </row>
    <row r="183" spans="2:3">
      <c r="B183" s="51"/>
      <c r="C183" s="52"/>
    </row>
    <row r="184" spans="2:3">
      <c r="B184" s="51"/>
      <c r="C184" s="52"/>
    </row>
    <row r="185" spans="2:3">
      <c r="B185" s="51"/>
      <c r="C185" s="52"/>
    </row>
    <row r="186" spans="2:3">
      <c r="B186" s="51"/>
      <c r="C186" s="52"/>
    </row>
    <row r="187" spans="2:3">
      <c r="B187" s="51"/>
      <c r="C187" s="52"/>
    </row>
    <row r="188" spans="2:3">
      <c r="B188" s="51"/>
      <c r="C188" s="52"/>
    </row>
    <row r="189" spans="2:3">
      <c r="B189" s="51"/>
      <c r="C189" s="52"/>
    </row>
    <row r="190" spans="2:3">
      <c r="B190" s="51"/>
      <c r="C190" s="52"/>
    </row>
    <row r="191" spans="2:3">
      <c r="B191" s="51"/>
      <c r="C191" s="52"/>
    </row>
    <row r="192" spans="2:3">
      <c r="B192" s="51"/>
      <c r="C192" s="52"/>
    </row>
    <row r="193" spans="2:3">
      <c r="B193" s="51"/>
      <c r="C193" s="52"/>
    </row>
    <row r="194" spans="2:3">
      <c r="B194" s="51"/>
      <c r="C194" s="52"/>
    </row>
    <row r="195" spans="2:3">
      <c r="B195" s="51"/>
      <c r="C195" s="52"/>
    </row>
    <row r="196" spans="2:3">
      <c r="B196" s="51"/>
      <c r="C196" s="52"/>
    </row>
    <row r="197" spans="2:3">
      <c r="B197" s="51"/>
      <c r="C197" s="52"/>
    </row>
    <row r="198" spans="2:3">
      <c r="B198" s="51"/>
      <c r="C198" s="52"/>
    </row>
    <row r="199" spans="2:3">
      <c r="B199" s="51"/>
      <c r="C199" s="52"/>
    </row>
    <row r="200" spans="2:3">
      <c r="B200" s="51"/>
      <c r="C200" s="52"/>
    </row>
    <row r="201" spans="2:3">
      <c r="B201" s="51" t="s">
        <v>131</v>
      </c>
      <c r="C201" s="52">
        <f>SUM(C2:C200)</f>
        <v>2175000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53" t="s">
        <v>173</v>
      </c>
      <c r="B1" s="75" t="s">
        <v>127</v>
      </c>
      <c r="C1" s="76"/>
      <c r="D1" s="76"/>
      <c r="E1" s="76"/>
      <c r="F1" s="76"/>
      <c r="G1" s="76"/>
      <c r="H1" s="76"/>
      <c r="I1" s="27"/>
    </row>
    <row r="2" spans="1:10" ht="41.25" customHeight="1">
      <c r="A2" s="69" t="s">
        <v>112</v>
      </c>
      <c r="B2" s="73"/>
      <c r="C2" s="73"/>
      <c r="D2" s="73"/>
      <c r="E2" s="73"/>
      <c r="F2" s="73"/>
      <c r="G2" s="73"/>
      <c r="H2" s="73"/>
      <c r="I2" s="77" t="s">
        <v>55</v>
      </c>
      <c r="J2" s="8"/>
    </row>
    <row r="3" spans="1:10" ht="72.75" customHeight="1">
      <c r="A3" s="9" t="s">
        <v>125</v>
      </c>
      <c r="B3" s="13" t="s">
        <v>104</v>
      </c>
      <c r="C3" s="13" t="s">
        <v>105</v>
      </c>
      <c r="D3" s="13" t="s">
        <v>103</v>
      </c>
      <c r="E3" s="13" t="s">
        <v>106</v>
      </c>
      <c r="F3" s="13" t="s">
        <v>107</v>
      </c>
      <c r="G3" s="13" t="s">
        <v>109</v>
      </c>
      <c r="H3" s="13" t="s">
        <v>108</v>
      </c>
      <c r="I3" s="78"/>
      <c r="J3" s="15" t="s">
        <v>101</v>
      </c>
    </row>
    <row r="4" spans="1:10" ht="84.75" customHeight="1">
      <c r="A4" s="11" t="s">
        <v>122</v>
      </c>
      <c r="B4" s="16">
        <v>0</v>
      </c>
      <c r="C4" s="16">
        <v>0</v>
      </c>
      <c r="D4" s="28" t="e">
        <f>C4/B4</f>
        <v>#DIV/0!</v>
      </c>
      <c r="E4" s="29" t="e">
        <f>(D4-0.02)*B4</f>
        <v>#DIV/0!</v>
      </c>
      <c r="F4" s="30">
        <v>0</v>
      </c>
      <c r="G4" s="41">
        <v>0</v>
      </c>
      <c r="H4" s="31">
        <v>0</v>
      </c>
      <c r="I4" s="33">
        <f>F4*G4*H4</f>
        <v>0</v>
      </c>
      <c r="J4" s="15"/>
    </row>
    <row r="5" spans="1:10" ht="93.75" customHeight="1">
      <c r="A5" s="11" t="s">
        <v>123</v>
      </c>
      <c r="B5" s="16">
        <v>0</v>
      </c>
      <c r="C5" s="16">
        <v>0</v>
      </c>
      <c r="D5" s="28" t="e">
        <f>C5/B5</f>
        <v>#DIV/0!</v>
      </c>
      <c r="E5" s="29" t="e">
        <f>(D5-0.02)*B5</f>
        <v>#DIV/0!</v>
      </c>
      <c r="F5" s="30">
        <v>0</v>
      </c>
      <c r="G5" s="41">
        <v>0</v>
      </c>
      <c r="H5" s="31">
        <v>0</v>
      </c>
      <c r="I5" s="33">
        <f>F5*G5*H5</f>
        <v>0</v>
      </c>
      <c r="J5" s="15"/>
    </row>
    <row r="6" spans="1:10" ht="90" customHeight="1">
      <c r="A6" s="11" t="s">
        <v>124</v>
      </c>
      <c r="B6" s="79"/>
      <c r="C6" s="80"/>
      <c r="D6" s="80"/>
      <c r="E6" s="80"/>
      <c r="F6" s="80"/>
      <c r="G6" s="80"/>
      <c r="H6" s="80"/>
      <c r="I6" s="33">
        <v>0</v>
      </c>
      <c r="J6" s="15"/>
    </row>
    <row r="7" spans="1:10" ht="60.75" customHeight="1">
      <c r="A7" s="81" t="s">
        <v>126</v>
      </c>
      <c r="B7" s="82"/>
      <c r="C7" s="82"/>
      <c r="D7" s="82"/>
      <c r="E7" s="82"/>
      <c r="F7" s="82"/>
      <c r="G7" s="82"/>
      <c r="H7" s="82"/>
      <c r="I7" s="82"/>
    </row>
    <row r="9" spans="1:10">
      <c r="A9" s="46"/>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宇都宮 里紗</cp:lastModifiedBy>
  <cp:revision>2</cp:revision>
  <cp:lastPrinted>2026-05-22T13:11:46Z</cp:lastPrinted>
  <dcterms:created xsi:type="dcterms:W3CDTF">2017-10-26T07:12:00Z</dcterms:created>
  <dcterms:modified xsi:type="dcterms:W3CDTF">2026-06-15T00:52:39Z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