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500私学助成（県）】\0505私立学校運営費補助（教育改革推進特別経費）\01_交付事務\R7\02_事業計画調書提出依頼（9月下旬起案）\"/>
    </mc:Choice>
  </mc:AlternateContent>
  <bookViews>
    <workbookView xWindow="0" yWindow="0" windowWidth="23040" windowHeight="8976" tabRatio="656" activeTab="1"/>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別紙１!$B$77</definedName>
    <definedName name="_xlnm.Print_Area" localSheetId="0">別紙１!$A$1:$I$32</definedName>
    <definedName name="_xlnm.Print_Area" localSheetId="1">'別紙1-2幼'!$A$2:$G$76</definedName>
    <definedName name="_xlnm.Print_Area" localSheetId="2">別紙2!$A$2:$P$25</definedName>
    <definedName name="_xlnm.Print_Area" localSheetId="3">'別紙3-1'!$A$2:$H$36</definedName>
    <definedName name="_xlnm.Print_Area" localSheetId="4">'別紙3-2'!$A$2:$AD$58</definedName>
    <definedName name="_xlnm.Print_Area" localSheetId="5">'別紙3-3'!$A$1:$T$30</definedName>
    <definedName name="_xlnm.Print_Area" localSheetId="6">'別紙3-4'!$A$1:$T$50</definedName>
    <definedName name="_xlnm.Print_Area" localSheetId="7">'別紙4-1'!$A$2:$F$21</definedName>
    <definedName name="_xlnm.Print_Area" localSheetId="8">'別紙4-2'!$A$2:$V$60</definedName>
    <definedName name="_xlnm.Print_Area" localSheetId="9">'別紙4-3'!$A$1:$T$30</definedName>
    <definedName name="_xlnm.Print_Area" localSheetId="10">'別紙4-4'!$A$1:$T$50</definedName>
    <definedName name="_xlnm.Print_Area" localSheetId="11">'別紙5-1'!$A$2:$H$23</definedName>
    <definedName name="_xlnm.Print_Area" localSheetId="12">'別紙5-2'!$A$2:$V$60</definedName>
    <definedName name="_xlnm.Print_Area" localSheetId="14">'別紙5-4'!$A$1:$T$50</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E40" i="17" l="1"/>
  <c r="N47" i="39" l="1"/>
  <c r="I25" i="27"/>
  <c r="I24" i="27"/>
  <c r="I23" i="27"/>
  <c r="I22" i="27"/>
  <c r="I21" i="27"/>
  <c r="I20" i="27"/>
  <c r="I19" i="27"/>
  <c r="I18" i="27"/>
  <c r="I17" i="27"/>
  <c r="I16" i="27"/>
  <c r="I15" i="27"/>
  <c r="I14" i="27"/>
  <c r="I13" i="27"/>
  <c r="I12" i="27"/>
  <c r="I26" i="27" s="1"/>
  <c r="I11" i="27"/>
  <c r="K19" i="21"/>
  <c r="E18" i="20"/>
  <c r="D18" i="20"/>
  <c r="P18" i="20" s="1"/>
  <c r="P17" i="20"/>
  <c r="P16" i="20"/>
  <c r="P15" i="20"/>
  <c r="P14" i="20"/>
  <c r="P13" i="20"/>
  <c r="P12" i="20"/>
  <c r="D11" i="20"/>
  <c r="F11" i="20"/>
  <c r="E10" i="20"/>
  <c r="D10" i="20"/>
  <c r="N50" i="21" l="1"/>
  <c r="M50" i="21"/>
  <c r="B50" i="21"/>
  <c r="B49" i="22"/>
  <c r="H49" i="22"/>
  <c r="J49" i="22"/>
  <c r="O11" i="20"/>
  <c r="N11" i="20"/>
  <c r="M11" i="20"/>
  <c r="L11" i="20"/>
  <c r="K11" i="20"/>
  <c r="J11" i="20"/>
  <c r="I11" i="20"/>
  <c r="H11" i="20"/>
  <c r="G11" i="20"/>
  <c r="E11" i="20"/>
  <c r="P11" i="20" l="1"/>
  <c r="G17" i="22"/>
  <c r="D20" i="37"/>
  <c r="D19" i="37"/>
  <c r="C19" i="37"/>
  <c r="D18" i="37"/>
  <c r="C18" i="37"/>
  <c r="C20" i="37" s="1"/>
  <c r="C12" i="37"/>
  <c r="C10" i="37"/>
  <c r="C11" i="37"/>
  <c r="C21" i="37" l="1"/>
  <c r="D27" i="30"/>
  <c r="C27" i="30"/>
  <c r="C26" i="30"/>
  <c r="C28" i="30" s="1"/>
  <c r="D19" i="30"/>
  <c r="C19" i="30"/>
  <c r="D11" i="30"/>
  <c r="C11" i="30"/>
  <c r="D10" i="30"/>
  <c r="D26" i="30" s="1"/>
  <c r="C29" i="30" l="1"/>
  <c r="D28" i="30"/>
  <c r="D12" i="30"/>
  <c r="S45" i="40"/>
  <c r="N47" i="40"/>
  <c r="S26" i="39"/>
  <c r="Q47" i="39" s="1"/>
  <c r="S45" i="39"/>
  <c r="I45" i="39"/>
  <c r="U47" i="23"/>
  <c r="T47" i="23"/>
  <c r="M47" i="23"/>
  <c r="T7" i="23" l="1"/>
  <c r="O7" i="23"/>
  <c r="Q50" i="21"/>
  <c r="Z48" i="21"/>
  <c r="AA48" i="21"/>
  <c r="AA50" i="21" s="1"/>
  <c r="AC50" i="21"/>
  <c r="AB50" i="21"/>
  <c r="K20" i="21"/>
  <c r="K21" i="21"/>
  <c r="L21" i="21" s="1"/>
  <c r="L22" i="21"/>
  <c r="K22" i="21"/>
  <c r="L43" i="21"/>
  <c r="C18" i="30"/>
  <c r="C20" i="30" l="1"/>
  <c r="I5" i="23" l="1"/>
  <c r="F10" i="20" l="1"/>
  <c r="G10" i="20"/>
  <c r="H10" i="20"/>
  <c r="I10" i="20"/>
  <c r="J10" i="20"/>
  <c r="K10" i="20"/>
  <c r="L10" i="20"/>
  <c r="M10" i="20"/>
  <c r="N10" i="20"/>
  <c r="O10" i="20"/>
  <c r="P10" i="20" l="1"/>
  <c r="R45" i="22"/>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s="1"/>
  <c r="R23" i="23"/>
  <c r="S23" i="23"/>
  <c r="R15" i="23"/>
  <c r="S15" i="23" s="1"/>
  <c r="G39" i="23"/>
  <c r="H39" i="23"/>
  <c r="G36" i="23"/>
  <c r="H36" i="23"/>
  <c r="G32" i="23"/>
  <c r="H32" i="23"/>
  <c r="G25" i="23"/>
  <c r="H25" i="23"/>
  <c r="G18" i="23"/>
  <c r="H18" i="23" s="1"/>
  <c r="Z42" i="21" l="1"/>
  <c r="AA42" i="21"/>
  <c r="Z35" i="21"/>
  <c r="AA35" i="21"/>
  <c r="Z28" i="21"/>
  <c r="AA28" i="21"/>
  <c r="Z21" i="21"/>
  <c r="AA21" i="21" s="1"/>
  <c r="K45" i="21"/>
  <c r="L45" i="21" s="1"/>
  <c r="K38" i="21"/>
  <c r="L38" i="21" s="1"/>
  <c r="K31" i="21"/>
  <c r="L31" i="21" s="1"/>
  <c r="K24" i="21"/>
  <c r="L24" i="21" s="1"/>
  <c r="E14" i="17" l="1"/>
  <c r="B6" i="20"/>
  <c r="I25" i="40"/>
  <c r="S44" i="40"/>
  <c r="I44" i="40"/>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I45"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4" i="39"/>
  <c r="I44" i="39"/>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I30" i="39"/>
  <c r="S25" i="39"/>
  <c r="I25" i="39"/>
  <c r="S24" i="39"/>
  <c r="I24" i="39"/>
  <c r="S23" i="39"/>
  <c r="I23" i="39"/>
  <c r="S22" i="39"/>
  <c r="I22" i="39"/>
  <c r="I26" i="39" s="1"/>
  <c r="S21" i="39"/>
  <c r="I21" i="39"/>
  <c r="S20" i="39"/>
  <c r="I20" i="39"/>
  <c r="S19" i="39"/>
  <c r="I19" i="39"/>
  <c r="S18" i="39"/>
  <c r="I18" i="39"/>
  <c r="S17" i="39"/>
  <c r="I17" i="39"/>
  <c r="S16" i="39"/>
  <c r="I16" i="39"/>
  <c r="S15" i="39"/>
  <c r="I15" i="39"/>
  <c r="S14" i="39"/>
  <c r="I14" i="39"/>
  <c r="S13" i="39"/>
  <c r="I13" i="39"/>
  <c r="S12" i="39"/>
  <c r="I12" i="39"/>
  <c r="S11" i="39"/>
  <c r="I11" i="39"/>
  <c r="D47" i="39" l="1"/>
  <c r="G47" i="39" s="1"/>
  <c r="S26" i="40"/>
  <c r="Q47" i="40"/>
  <c r="I26" i="40"/>
  <c r="D47" i="40" s="1"/>
  <c r="G47" i="40" s="1"/>
  <c r="F6" i="37"/>
  <c r="I49" i="22"/>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H17" i="22"/>
  <c r="G16" i="22"/>
  <c r="H16" i="22" s="1"/>
  <c r="G15" i="22"/>
  <c r="H15" i="22" s="1"/>
  <c r="S44" i="27"/>
  <c r="I44" i="27"/>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5" i="27"/>
  <c r="S24" i="27"/>
  <c r="S23" i="27"/>
  <c r="S22" i="27"/>
  <c r="S21" i="27"/>
  <c r="S20" i="27"/>
  <c r="S19" i="27"/>
  <c r="S18" i="27"/>
  <c r="S17" i="27"/>
  <c r="S16" i="27"/>
  <c r="S15" i="27"/>
  <c r="S14" i="27"/>
  <c r="S13" i="27"/>
  <c r="S12" i="27"/>
  <c r="S11" i="27"/>
  <c r="R16" i="23"/>
  <c r="S16" i="23" s="1"/>
  <c r="R17" i="23"/>
  <c r="S1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K44" i="21"/>
  <c r="L44" i="21" s="1"/>
  <c r="AA20" i="21"/>
  <c r="S44" i="23"/>
  <c r="S28" i="23"/>
  <c r="H17" i="23"/>
  <c r="H21" i="23"/>
  <c r="H23" i="23"/>
  <c r="H29" i="23"/>
  <c r="H31" i="23"/>
  <c r="C10" i="10"/>
  <c r="K47" i="21"/>
  <c r="L47" i="21" s="1"/>
  <c r="K46" i="21"/>
  <c r="L46" i="21" s="1"/>
  <c r="Z5" i="21"/>
  <c r="Z17" i="21"/>
  <c r="AA17" i="21" s="1"/>
  <c r="Z18" i="21"/>
  <c r="AA18" i="21" s="1"/>
  <c r="Z19" i="21"/>
  <c r="AA19" i="21" s="1"/>
  <c r="F6" i="30"/>
  <c r="S47" i="23" l="1"/>
  <c r="S26" i="27"/>
  <c r="S45" i="27"/>
  <c r="I45" i="27"/>
  <c r="D10" i="37"/>
  <c r="K18" i="21"/>
  <c r="L18" i="21" s="1"/>
  <c r="E60" i="17"/>
  <c r="O7" i="22"/>
  <c r="R16" i="22"/>
  <c r="S16" i="22" s="1"/>
  <c r="G7" i="15"/>
  <c r="E62" i="17" s="1"/>
  <c r="F5" i="15"/>
  <c r="I5" i="22"/>
  <c r="T5" i="22"/>
  <c r="T5" i="23"/>
  <c r="E6" i="10"/>
  <c r="K5" i="21"/>
  <c r="K6" i="20"/>
  <c r="D6" i="17"/>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9" i="20"/>
  <c r="G30" i="20"/>
  <c r="I32" i="20"/>
  <c r="J33" i="20"/>
  <c r="M36" i="20"/>
  <c r="E15" i="17"/>
  <c r="F18" i="20"/>
  <c r="G18" i="20"/>
  <c r="H18" i="20"/>
  <c r="I18" i="20"/>
  <c r="J18" i="20"/>
  <c r="K18" i="20"/>
  <c r="L18" i="20"/>
  <c r="M18" i="20"/>
  <c r="N18" i="20"/>
  <c r="O18" i="20"/>
  <c r="P19" i="20"/>
  <c r="E28" i="17" s="1"/>
  <c r="P20" i="20"/>
  <c r="P21" i="20"/>
  <c r="P22" i="20"/>
  <c r="E39" i="17" s="1"/>
  <c r="P23" i="20"/>
  <c r="P24" i="20"/>
  <c r="E28" i="20"/>
  <c r="N37" i="20"/>
  <c r="O38" i="20"/>
  <c r="K17" i="21"/>
  <c r="L17" i="21" s="1"/>
  <c r="L19" i="21"/>
  <c r="L20" i="21"/>
  <c r="K48" i="21"/>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M49" i="22"/>
  <c r="T49" i="22"/>
  <c r="U49" i="22"/>
  <c r="L35" i="20"/>
  <c r="H31" i="20"/>
  <c r="K34" i="20"/>
  <c r="L50" i="21" l="1"/>
  <c r="C10" i="30" s="1"/>
  <c r="D18" i="30" s="1"/>
  <c r="C12" i="30"/>
  <c r="C13" i="30"/>
  <c r="E18" i="17"/>
  <c r="D47" i="27"/>
  <c r="G47" i="27" s="1"/>
  <c r="D27" i="20"/>
  <c r="N47" i="27"/>
  <c r="Q47" i="27" s="1"/>
  <c r="E41" i="17"/>
  <c r="S25" i="22"/>
  <c r="S49" i="22" s="1"/>
  <c r="D11" i="37" s="1"/>
  <c r="D12" i="37" s="1"/>
  <c r="H14" i="23"/>
  <c r="E10" i="10" s="1"/>
  <c r="C9" i="10" s="1"/>
  <c r="E29" i="17" s="1"/>
  <c r="E12" i="10"/>
  <c r="C11" i="10" s="1"/>
  <c r="E30" i="17" s="1"/>
  <c r="C13" i="37" l="1"/>
  <c r="D20" i="30"/>
  <c r="C21" i="30"/>
  <c r="E16" i="17"/>
  <c r="E17" i="17" l="1"/>
</calcChain>
</file>

<file path=xl/comments1.xml><?xml version="1.0" encoding="utf-8"?>
<comments xmlns="http://schemas.openxmlformats.org/spreadsheetml/2006/main">
  <authors>
    <author>005153</author>
  </authors>
  <commentList>
    <comment ref="B34" authorId="0" shapeId="0">
      <text>
        <r>
          <rPr>
            <b/>
            <sz val="12"/>
            <color indexed="81"/>
            <rFont val="MS P ゴシック"/>
            <family val="3"/>
            <charset val="128"/>
          </rPr>
          <t>※ 忘れずに記入願います。</t>
        </r>
      </text>
    </comment>
  </commentList>
</comments>
</file>

<file path=xl/comments2.xml><?xml version="1.0" encoding="utf-8"?>
<comments xmlns="http://schemas.openxmlformats.org/spreadsheetml/2006/main">
  <authors>
    <author>X010306</author>
  </authors>
  <commentList>
    <comment ref="F18" authorId="0" shapeId="0">
      <text>
        <r>
          <rPr>
            <b/>
            <sz val="11"/>
            <color indexed="9"/>
            <rFont val="ＭＳ ゴシック"/>
            <family val="3"/>
            <charset val="128"/>
          </rPr>
          <t>学則で定める保育開始時刻前の時刻</t>
        </r>
      </text>
    </comment>
    <comment ref="G18" authorId="0" shapeId="0">
      <text>
        <r>
          <rPr>
            <b/>
            <sz val="11"/>
            <color indexed="9"/>
            <rFont val="ＭＳ ゴシック"/>
            <family val="3"/>
            <charset val="128"/>
          </rPr>
          <t>学則で定める保育終了時刻後の時刻</t>
        </r>
      </text>
    </comment>
    <comment ref="U18" authorId="0" shapeId="0">
      <text>
        <r>
          <rPr>
            <b/>
            <sz val="11"/>
            <color indexed="9"/>
            <rFont val="ＭＳ ゴシック"/>
            <family val="3"/>
            <charset val="128"/>
          </rPr>
          <t>学則で定める保育開始時刻前の時刻</t>
        </r>
      </text>
    </comment>
    <comment ref="V18" authorId="0" shapeId="0">
      <text>
        <r>
          <rPr>
            <b/>
            <sz val="11"/>
            <color indexed="9"/>
            <rFont val="ＭＳ ゴシック"/>
            <family val="3"/>
            <charset val="128"/>
          </rPr>
          <t>学則で定める保育終了時刻後の時刻</t>
        </r>
      </text>
    </comment>
  </commentList>
</comments>
</file>

<file path=xl/comments3.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5.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<sst xmlns="http://schemas.openxmlformats.org/spreadsheetml/2006/main" count="1715" uniqueCount="342">
  <si>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</si>
  <si>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</si>
  <si>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</si>
  <si>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</si>
  <si>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</si>
  <si>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</si>
  <si>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</si>
  <si>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</si>
  <si>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</si>
  <si>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</si>
  <si>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</si>
  <si>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</si>
  <si>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</si>
  <si>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</si>
  <si>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</si>
  <si>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</si>
  <si>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</si>
  <si>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</si>
  <si>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</si>
  <si>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</si>
  <si>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</si>
  <si>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</si>
  <si>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</si>
  <si>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</si>
  <si>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</si>
  <si>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</si>
  <si>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</si>
  <si>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</si>
  <si>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</si>
  <si>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</si>
  <si>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</si>
  <si>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</si>
  <si>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</si>
  <si>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</si>
  <si>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</si>
  <si>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</si>
  <si>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</si>
  <si>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</si>
  <si>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</si>
  <si>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</si>
  <si>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</si>
  <si>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</si>
  <si>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</si>
  <si>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</si>
  <si>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</si>
  <si>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</si>
  <si>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</si>
  <si>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</si>
  <si>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</si>
  <si>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</si>
  <si>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</si>
  <si>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</si>
  <si>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</si>
  <si>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</si>
  <si>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</si>
  <si>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</si>
  <si>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</si>
  <si>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</si>
  <si>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</si>
  <si>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</si>
  <si>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</si>
  <si>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</si>
  <si>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</si>
  <si>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</si>
  <si>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</si>
  <si>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</si>
  <si>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</si>
  <si>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</si>
  <si>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</si>
  <si>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</si>
  <si>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</si>
  <si>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</si>
  <si>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</si>
  <si>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</si>
  <si>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</si>
  <si>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</si>
  <si>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</si>
  <si>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</si>
  <si>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</si>
  <si>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</si>
  <si>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</si>
  <si>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</si>
  <si>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</si>
  <si>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</si>
  <si>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</si>
  <si>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</si>
  <si>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</si>
  <si>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</si>
  <si>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</si>
  <si>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</si>
  <si>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</si>
  <si>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</si>
  <si>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</si>
  <si>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</si>
  <si>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</si>
  <si>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</si>
  <si>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</si>
  <si>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</si>
  <si>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</si>
  <si>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</si>
  <si>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</si>
  <si>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</si>
  <si>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</si>
  <si>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</si>
  <si>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</si>
  <si>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</si>
  <si>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</si>
  <si>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</si>
  <si>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</si>
  <si>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</si>
  <si>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</si>
  <si>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</si>
  <si>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</si>
  <si>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</si>
  <si>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</si>
  <si>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</si>
  <si>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</si>
  <si>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</si>
  <si>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</si>
  <si>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</si>
  <si>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</si>
  <si>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</si>
  <si>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</si>
  <si>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</si>
  <si>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</si>
  <si>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</si>
  <si>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</si>
  <si>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</si>
  <si>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</si>
  <si>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</si>
  <si>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</si>
  <si>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</si>
  <si>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</si>
  <si>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</si>
  <si>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</si>
  <si>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</si>
  <si>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</si>
  <si>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</si>
  <si>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</si>
  <si>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</si>
  <si>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</si>
  <si>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</si>
  <si>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</si>
  <si>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</si>
  <si>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</si>
  <si>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</si>
  <si>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</si>
  <si>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</si>
  <si>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</si>
  <si>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</si>
  <si>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</si>
  <si>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</si>
  <si>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</si>
  <si>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</si>
  <si>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</si>
  <si>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</si>
  <si>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</si>
  <si>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</si>
  <si>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</si>
  <si>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</si>
  <si>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</si>
  <si>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</si>
  <si>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</si>
  <si>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</si>
  <si>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</si>
  <si>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</si>
  <si>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</si>
  <si>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</si>
  <si>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</si>
  <si>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</si>
  <si>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</si>
  <si>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</si>
  <si>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</si>
  <si>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</si>
  <si>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</si>
  <si>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</si>
  <si>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</si>
  <si>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</si>
  <si>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</si>
  <si>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</si>
  <si>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</si>
  <si>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</si>
  <si>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</si>
  <si>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</si>
  <si>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</si>
  <si>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</si>
  <si>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</si>
  <si>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</si>
  <si>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</si>
  <si>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</si>
  <si>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</si>
  <si>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</si>
  <si>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</si>
  <si>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</si>
  <si>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</si>
  <si>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</si>
  <si>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</si>
  <si>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</si>
  <si>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</si>
  <si>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</si>
  <si>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</si>
  <si>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</si>
  <si>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</si>
  <si>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</si>
  <si>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</si>
  <si>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</si>
  <si>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</si>
  <si>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</si>
  <si>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</si>
  <si>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</si>
  <si>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</si>
  <si>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</si>
  <si>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</si>
  <si>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</si>
  <si>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</si>
  <si>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</si>
  <si>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</si>
  <si>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</si>
  <si>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</si>
  <si>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</si>
  <si>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</si>
  <si>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</si>
  <si>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</si>
  <si>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</si>
  <si>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</si>
  <si>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</si>
  <si>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</si>
  <si>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</si>
  <si>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</si>
  <si>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</si>
  <si>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</si>
  <si>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</si>
  <si>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</si>
  <si>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</si>
  <si>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</si>
  <si>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</si>
  <si>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</si>
  <si>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</si>
  <si>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</si>
  <si>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</si>
  <si>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</si>
  <si>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</si>
  <si>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</si>
  <si>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</si>
  <si>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</si>
  <si>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</si>
  <si>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</si>
  <si>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</si>
  <si>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</si>
  <si>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</si>
  <si>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</si>
  <si>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</si>
  <si>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</si>
  <si>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</si>
  <si>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</si>
  <si>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</si>
  <si>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</si>
  <si>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</si>
  <si>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</si>
  <si>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</si>
  <si>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</si>
  <si>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</si>
  <si>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</si>
  <si>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</si>
  <si>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</si>
  <si>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</si>
  <si>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</si>
  <si>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</si>
  <si>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</si>
  <si>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</si>
  <si>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</si>
  <si>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</si>
  <si>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</si>
  <si>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</si>
  <si>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</si>
  <si>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</si>
  <si>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</si>
  <si>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</si>
  <si>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</si>
  <si>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</si>
  <si>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</si>
  <si>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</si>
  <si>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</si>
  <si>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</si>
  <si>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小数点第一位を四捨五入</t>
    <rPh sb="2" eb="5">
      <t>ショウスウテン</t>
    </rPh>
    <rPh sb="5" eb="6">
      <t>ダイ</t>
    </rPh>
    <rPh sb="6" eb="7">
      <t>イチ</t>
    </rPh>
    <rPh sb="7" eb="8">
      <t>イ</t>
    </rPh>
    <rPh sb="9" eb="13">
      <t>シシャゴニュウ</t>
    </rPh>
    <phoneticPr fontId="2"/>
  </si>
  <si>
    <t>(1)</t>
    <phoneticPr fontId="2"/>
  </si>
  <si>
    <t>　教育相談体制の整備</t>
    <phoneticPr fontId="2"/>
  </si>
  <si>
    <t>　職業・ボランティア・文化・健康・食等の
  教育の推進</t>
    <phoneticPr fontId="2"/>
  </si>
  <si>
    <t>　安全確保の推進</t>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</si>
  <si>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</si>
  <si>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</si>
  <si>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</si>
  <si>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</si>
  <si>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</si>
  <si>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</si>
  <si>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</si>
  <si>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</si>
  <si>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</si>
  <si>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</si>
  <si>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</si>
  <si>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</si>
  <si>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</si>
  <si>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</si>
  <si>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</si>
  <si>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</si>
  <si>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</si>
  <si>
    <t>特別支援教育に係る活動の充実</t>
    <phoneticPr fontId="2"/>
  </si>
  <si>
    <t>　開園日の４／５以上の日数、１日２時間以上の預かり保育を開設する幼稚園であること。</t>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</si>
  <si>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r>
      <t xml:space="preserve">うち４時間以上
</t>
    </r>
    <r>
      <rPr>
        <sz val="8"/>
        <rFont val="ＭＳ 明朝"/>
        <family val="1"/>
        <charset val="128"/>
      </rPr>
      <t>（18：00以降
開設除く）</t>
    </r>
    <rPh sb="3" eb="5">
      <t>ジカン</t>
    </rPh>
    <rPh sb="5" eb="7">
      <t>イジョウ</t>
    </rPh>
    <rPh sb="14" eb="16">
      <t>イコウ</t>
    </rPh>
    <rPh sb="17" eb="19">
      <t>カイセツ</t>
    </rPh>
    <rPh sb="19" eb="20">
      <t>ノゾ</t>
    </rPh>
    <phoneticPr fontId="2"/>
  </si>
  <si>
    <r>
      <t>【別添単価表の</t>
    </r>
    <r>
      <rPr>
        <b/>
        <sz val="11"/>
        <rFont val="ＭＳ ゴシック"/>
        <family val="3"/>
        <charset val="128"/>
      </rPr>
      <t>該当区分</t>
    </r>
    <r>
      <rPr>
        <sz val="11"/>
        <rFont val="ＭＳ 明朝"/>
        <family val="1"/>
        <charset val="128"/>
      </rPr>
      <t>】</t>
    </r>
    <rPh sb="1" eb="3">
      <t>ベッテン</t>
    </rPh>
    <rPh sb="3" eb="6">
      <t>タンカヒョウ</t>
    </rPh>
    <rPh sb="7" eb="11">
      <t>ガイトウクブン</t>
    </rPh>
    <phoneticPr fontId="2"/>
  </si>
  <si>
    <t>保護されているセルがあります。（計算式等が入力されている部分）</t>
    <rPh sb="0" eb="2">
      <t>ホゴ</t>
    </rPh>
    <phoneticPr fontId="2"/>
  </si>
  <si>
    <t>ＩＣＴ教育環境の整備推進</t>
    <rPh sb="3" eb="5">
      <t>キョウイク</t>
    </rPh>
    <rPh sb="5" eb="7">
      <t>カンキョウ</t>
    </rPh>
    <rPh sb="8" eb="12">
      <t>セイビスイシン</t>
    </rPh>
    <phoneticPr fontId="2"/>
  </si>
  <si>
    <r>
      <t>　２時間以上の預かり保育を実施しているすべての日について記入してください。（休業日（土曜日、日曜日等）を除く。）</t>
    </r>
    <r>
      <rPr>
        <u/>
        <sz val="10"/>
        <color rgb="FFFF0000"/>
        <rFont val="ＭＳ 明朝"/>
        <family val="1"/>
        <charset val="128"/>
      </rPr>
      <t>預かり保育時間が２時間以上４時間未満の場合は、備考欄に教育時間との合計時間を記入</t>
    </r>
    <r>
      <rPr>
        <sz val="10"/>
        <rFont val="ＭＳ 明朝"/>
        <family val="1"/>
        <charset val="128"/>
      </rPr>
      <t>してください。</t>
    </r>
    <rPh sb="56" eb="57">
      <t>アズ</t>
    </rPh>
    <rPh sb="59" eb="61">
      <t>ホイク</t>
    </rPh>
    <rPh sb="61" eb="63">
      <t>ジカン</t>
    </rPh>
    <rPh sb="65" eb="67">
      <t>ジカン</t>
    </rPh>
    <rPh sb="67" eb="69">
      <t>イジョウ</t>
    </rPh>
    <rPh sb="70" eb="72">
      <t>ジカン</t>
    </rPh>
    <rPh sb="72" eb="74">
      <t>ミマン</t>
    </rPh>
    <rPh sb="75" eb="77">
      <t>バアイ</t>
    </rPh>
    <rPh sb="79" eb="82">
      <t>ビコウラン</t>
    </rPh>
    <rPh sb="83" eb="87">
      <t>キョウイクジカン</t>
    </rPh>
    <rPh sb="89" eb="93">
      <t>ゴウケイジカン</t>
    </rPh>
    <rPh sb="94" eb="96">
      <t>キニュウ</t>
    </rPh>
    <phoneticPr fontId="2"/>
  </si>
  <si>
    <t>　※30分に満たない時間は
　　切り捨て</t>
    <rPh sb="4" eb="5">
      <t>ブン</t>
    </rPh>
    <rPh sb="6" eb="7">
      <t>ミ</t>
    </rPh>
    <rPh sb="10" eb="12">
      <t>ジカン</t>
    </rPh>
    <rPh sb="16" eb="17">
      <t>キ</t>
    </rPh>
    <rPh sb="18" eb="19">
      <t>ス</t>
    </rPh>
    <phoneticPr fontId="2"/>
  </si>
  <si>
    <t>※ 関係資料からデータが移記されますので、本書への入力は不要です。</t>
    <phoneticPr fontId="2"/>
  </si>
  <si>
    <t>※ 関係資料からデータが移記されますので、本書への入力は不要です。</t>
    <phoneticPr fontId="2"/>
  </si>
  <si>
    <t>国民の祝日のほか次のとおり。（記入例：６月29日運動会の代休日　等）</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rPh sb="32" eb="33">
      <t>トウ</t>
    </rPh>
    <phoneticPr fontId="2"/>
  </si>
  <si>
    <t>国民の祝日のほか次のとおり。（記入例：10月5日運動会の代休日　等）</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rPh sb="32" eb="33">
      <t>トウ</t>
    </rPh>
    <phoneticPr fontId="2"/>
  </si>
  <si>
    <r>
      <t xml:space="preserve">２時間以上
４時間未満
</t>
    </r>
    <r>
      <rPr>
        <sz val="8"/>
        <rFont val="ＭＳ 明朝"/>
        <family val="1"/>
        <charset val="128"/>
      </rPr>
      <t>（教育時間と合わせて８時間以上）</t>
    </r>
    <rPh sb="7" eb="9">
      <t>ジカン</t>
    </rPh>
    <rPh sb="9" eb="11">
      <t>ミマン</t>
    </rPh>
    <rPh sb="13" eb="17">
      <t>キョウイクジカン</t>
    </rPh>
    <rPh sb="18" eb="19">
      <t>ア</t>
    </rPh>
    <rPh sb="23" eb="25">
      <t>ジカン</t>
    </rPh>
    <rPh sb="25" eb="27">
      <t>イジョウ</t>
    </rPh>
    <phoneticPr fontId="2"/>
  </si>
  <si>
    <r>
      <t xml:space="preserve">２時間以上
４時間未満
</t>
    </r>
    <r>
      <rPr>
        <sz val="8"/>
        <rFont val="ＭＳ 明朝"/>
        <family val="1"/>
        <charset val="128"/>
      </rPr>
      <t>（教育時間と合わせて８時間未満）</t>
    </r>
    <rPh sb="7" eb="9">
      <t>ジカン</t>
    </rPh>
    <rPh sb="9" eb="11">
      <t>ミマン</t>
    </rPh>
    <rPh sb="13" eb="17">
      <t>キョウイクジカン</t>
    </rPh>
    <rPh sb="18" eb="19">
      <t>ア</t>
    </rPh>
    <rPh sb="23" eb="25">
      <t>ジカン</t>
    </rPh>
    <rPh sb="25" eb="27">
      <t>ミマン</t>
    </rPh>
    <phoneticPr fontId="2"/>
  </si>
  <si>
    <t>幼稚園名</t>
    <rPh sb="0" eb="4">
      <t>ヨウチエンメイ</t>
    </rPh>
    <phoneticPr fontId="2"/>
  </si>
  <si>
    <t>週休日</t>
    <rPh sb="0" eb="3">
      <t>シュウキュウビ</t>
    </rPh>
    <phoneticPr fontId="2"/>
  </si>
  <si>
    <t>週休日</t>
    <rPh sb="0" eb="3">
      <t>シュウキュウビ</t>
    </rPh>
    <phoneticPr fontId="2"/>
  </si>
  <si>
    <t>令和７年度教育改革推進特別経費に係る調査票（総括票・幼稚園等用）</t>
    <phoneticPr fontId="2"/>
  </si>
  <si>
    <t>令和７年度教育改革推進特別経費に係る調査票（個票・幼稚園等用）</t>
    <rPh sb="0" eb="2">
      <t>レイワ</t>
    </rPh>
    <rPh sb="28" eb="29">
      <t>トウ</t>
    </rPh>
    <phoneticPr fontId="2"/>
  </si>
  <si>
    <t>令和７年度の状況</t>
    <rPh sb="6" eb="8">
      <t>ジョウキョウ</t>
    </rPh>
    <phoneticPr fontId="2"/>
  </si>
  <si>
    <t>(2)</t>
  </si>
  <si>
    <t>(3)</t>
  </si>
  <si>
    <t>(4)</t>
  </si>
  <si>
    <t>(5)</t>
  </si>
  <si>
    <t>(6)</t>
  </si>
  <si>
    <t>(7)</t>
  </si>
  <si>
    <t>(8)</t>
  </si>
  <si>
    <t>(9)</t>
  </si>
  <si>
    <t>　外国人入学生受入れのためのの環境整備</t>
    <rPh sb="1" eb="4">
      <t>ガイコクジン</t>
    </rPh>
    <rPh sb="4" eb="7">
      <t>ニュウガクセイ</t>
    </rPh>
    <rPh sb="7" eb="9">
      <t>ウケイレ</t>
    </rPh>
    <rPh sb="15" eb="19">
      <t>カンキョウセイビ</t>
    </rPh>
    <phoneticPr fontId="2"/>
  </si>
  <si>
    <t>　外部人材活用等の推進
　※(1)～(7)及び(9)の取組に係るものは対象外</t>
    <rPh sb="21" eb="22">
      <t>オヨ</t>
    </rPh>
    <phoneticPr fontId="2"/>
  </si>
  <si>
    <t>　教員業務支援員の活用の推進
　※(1)～(8)の取組に係るものは対象外</t>
    <rPh sb="1" eb="3">
      <t>キョウイン</t>
    </rPh>
    <rPh sb="3" eb="8">
      <t>ギョウムシエンイン</t>
    </rPh>
    <rPh sb="9" eb="11">
      <t>カツヨウ</t>
    </rPh>
    <rPh sb="12" eb="14">
      <t>スイシン</t>
    </rPh>
    <phoneticPr fontId="2"/>
  </si>
  <si>
    <t>※　就学前の子どもに関する教育、保育等の総合的な提供の推進に関する法律
　第２条第12項に定める子育て支援事業</t>
    <phoneticPr fontId="2"/>
  </si>
  <si>
    <t>　次世代を担う人材育成の促進
　※(2)～(9)の取組に係るものは対象外</t>
    <rPh sb="25" eb="27">
      <t>トリクミ</t>
    </rPh>
    <rPh sb="28" eb="29">
      <t>カカ</t>
    </rPh>
    <rPh sb="33" eb="36">
      <t>タイショウガイ</t>
    </rPh>
    <phoneticPr fontId="2"/>
  </si>
  <si>
    <t>⑥　別紙３－４「預かり保育担当者教員名簿」各月３日分（④と同一日のもの）</t>
    <rPh sb="13" eb="15">
      <t>タントウ</t>
    </rPh>
    <rPh sb="15" eb="16">
      <t>シャ</t>
    </rPh>
    <rPh sb="16" eb="18">
      <t>キョウイン</t>
    </rPh>
    <rPh sb="18" eb="20">
      <t>メイボ</t>
    </rPh>
    <rPh sb="21" eb="23">
      <t>カクツキ</t>
    </rPh>
    <rPh sb="24" eb="25">
      <t>ニチ</t>
    </rPh>
    <rPh sb="25" eb="26">
      <t>ブン</t>
    </rPh>
    <rPh sb="29" eb="31">
      <t>ドウイツ</t>
    </rPh>
    <rPh sb="31" eb="32">
      <t>ビ</t>
    </rPh>
    <phoneticPr fontId="2"/>
  </si>
  <si>
    <t>⑥　別紙４－４「預かり保育担当者教員名簿」各月３日分（④と同一日のもの）</t>
    <rPh sb="13" eb="15">
      <t>タントウ</t>
    </rPh>
    <rPh sb="15" eb="16">
      <t>シャ</t>
    </rPh>
    <rPh sb="16" eb="18">
      <t>キョウイン</t>
    </rPh>
    <rPh sb="18" eb="20">
      <t>メイボ</t>
    </rPh>
    <rPh sb="21" eb="23">
      <t>カクツキ</t>
    </rPh>
    <rPh sb="24" eb="25">
      <t>ニチ</t>
    </rPh>
    <rPh sb="25" eb="26">
      <t>ブン</t>
    </rPh>
    <rPh sb="29" eb="31">
      <t>ドウイツ</t>
    </rPh>
    <rPh sb="31" eb="32">
      <t>ビ</t>
    </rPh>
    <phoneticPr fontId="2"/>
  </si>
  <si>
    <t>⑥　別紙５－４「預かり保育担当者教員名簿」各月３日分（④と同一日のもの）</t>
    <rPh sb="13" eb="15">
      <t>タントウ</t>
    </rPh>
    <rPh sb="15" eb="16">
      <t>シャ</t>
    </rPh>
    <rPh sb="16" eb="18">
      <t>キョウイン</t>
    </rPh>
    <rPh sb="18" eb="20">
      <t>メイボ</t>
    </rPh>
    <rPh sb="21" eb="23">
      <t>カクツキ</t>
    </rPh>
    <rPh sb="24" eb="25">
      <t>ニチ</t>
    </rPh>
    <rPh sb="25" eb="26">
      <t>ブン</t>
    </rPh>
    <rPh sb="29" eb="31">
      <t>ドウイツ</t>
    </rPh>
    <rPh sb="31" eb="32">
      <t>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</si>
</sst>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2" formatCode="0.00000_);[Red]\(0.00000\)"/>
  </numFmts>
  <fonts count="48">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1"/>
      <name val="ＭＳ Ｐゴシック"/>
      <family val="3"/>
      <charset val="128"/>
      <scheme val="minor"/>
    </font>
    <font>
      <b/>
      <sz val="20"/>
      <name val="ＭＳ ゴシック"/>
      <family val="3"/>
      <charset val="128"/>
    </font>
    <font>
      <u/>
      <sz val="10"/>
      <color rgb="FFFF0000"/>
      <name val="ＭＳ 明朝"/>
      <family val="1"/>
      <charset val="128"/>
    </font>
    <font>
      <sz val="8"/>
      <name val="ＭＳ ゴシック"/>
      <family val="3"/>
      <charset val="128"/>
    </font>
    <font>
      <b/>
      <sz val="18"/>
      <name val="ＭＳ 明朝"/>
      <family val="1"/>
      <charset val="128"/>
    </font>
    <font>
      <b/>
      <sz val="18"/>
      <color rgb="FFFF0000"/>
      <name val="ＭＳ 明朝"/>
      <family val="1"/>
      <charset val="128"/>
    </font>
    <font>
      <sz val="11"/>
      <color rgb="FFFF0000"/>
      <name val="ＭＳ 明朝"/>
      <family val="1"/>
      <charset val="128"/>
    </font>
    <font>
      <b/>
      <sz val="11"/>
      <color rgb="FFC00000"/>
      <name val="ＭＳ Ｐゴシック"/>
      <family val="3"/>
      <charset val="128"/>
      <scheme val="minor"/>
    </font>
    <font>
      <b/>
      <sz val="11"/>
      <color indexed="9"/>
      <name val="ＭＳ ゴシック"/>
      <family val="3"/>
      <charset val="128"/>
    </font>
    <font>
      <b/>
      <sz val="11"/>
      <color indexed="10"/>
      <name val="ＭＳ Ｐゴシック"/>
      <family val="3"/>
      <charset val="128"/>
    </font>
    <font>
      <b/>
      <sz val="9"/>
      <name val="ＭＳ Ｐゴシック"/>
      <family val="3"/>
      <charset val="128"/>
      <scheme val="minor"/>
    </font>
    <font>
      <b/>
      <sz val="11"/>
      <name val="ＭＳ Ｐゴシック"/>
      <family val="3"/>
      <charset val="128"/>
      <scheme val="minor"/>
    </font>
    <font>
      <b/>
      <sz val="12"/>
      <color indexed="81"/>
      <name val="MS P ゴシック"/>
      <family val="3"/>
      <charset val="128"/>
    </font>
    <font>
      <b/>
      <sz val="16"/>
      <color rgb="FFFF0000"/>
      <name val="ＭＳ ゴシック"/>
      <family val="3"/>
      <charset val="128"/>
    </font>
    <font>
      <sz val="12"/>
      <name val="ＭＳ ゴシック"/>
      <family val="3"/>
      <charset val="128"/>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
      <patternFill patternType="solid">
        <fgColor rgb="FFDDDDDD"/>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bottom style="thin">
        <color indexed="64"/>
      </bottom>
      <diagonal/>
    </border>
    <border>
      <left style="thick">
        <color indexed="64"/>
      </left>
      <right/>
      <top/>
      <bottom/>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943">
    <xf numFmtId="0" fontId="0" fillId="0" borderId="0" xfId="0"/>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0" fontId="24" fillId="0" borderId="37" xfId="2" applyBorder="1" applyAlignment="1">
      <alignment horizontal="right" vertical="center"/>
    </xf>
    <xf numFmtId="0" fontId="24" fillId="0" borderId="72" xfId="2" applyBorder="1" applyAlignment="1">
      <alignment horizontal="left" vertical="center"/>
    </xf>
    <xf numFmtId="0" fontId="24" fillId="0" borderId="73" xfId="2" applyBorder="1" applyAlignment="1">
      <alignment horizontal="center" vertical="center"/>
    </xf>
    <xf numFmtId="0" fontId="24" fillId="0" borderId="74" xfId="2" applyBorder="1" applyAlignment="1">
      <alignment horizontal="center" vertical="center"/>
    </xf>
    <xf numFmtId="0" fontId="24" fillId="0" borderId="75" xfId="2" applyBorder="1" applyAlignment="1">
      <alignment horizontal="center" vertical="center" wrapText="1"/>
    </xf>
    <xf numFmtId="0" fontId="24" fillId="0" borderId="32" xfId="2" applyBorder="1" applyAlignment="1">
      <alignment horizontal="center" vertical="center"/>
    </xf>
    <xf numFmtId="0" fontId="24" fillId="0" borderId="76" xfId="2" applyBorder="1" applyAlignment="1">
      <alignment horizontal="center" vertical="center"/>
    </xf>
    <xf numFmtId="0" fontId="24" fillId="0" borderId="77" xfId="2" applyBorder="1" applyAlignment="1">
      <alignment horizontal="right" vertical="center"/>
    </xf>
    <xf numFmtId="0" fontId="24" fillId="0" borderId="79" xfId="2" applyBorder="1" applyAlignment="1">
      <alignment horizontal="left" vertical="center"/>
    </xf>
    <xf numFmtId="179" fontId="3" fillId="6" borderId="1" xfId="0" applyNumberFormat="1" applyFont="1" applyFill="1" applyBorder="1" applyAlignment="1" applyProtection="1">
      <alignment horizontal="center" vertical="center"/>
    </xf>
    <xf numFmtId="20" fontId="3" fillId="5" borderId="78"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5"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7" borderId="11" xfId="0" applyNumberFormat="1" applyFont="1" applyFill="1" applyBorder="1" applyAlignment="1" applyProtection="1">
      <alignment horizontal="center" vertical="center"/>
    </xf>
    <xf numFmtId="0" fontId="24" fillId="0" borderId="20" xfId="2" applyBorder="1" applyAlignment="1">
      <alignment horizontal="left" vertical="center"/>
    </xf>
    <xf numFmtId="0" fontId="4" fillId="0" borderId="1" xfId="0" applyFont="1" applyBorder="1" applyAlignment="1">
      <alignment vertical="center"/>
    </xf>
    <xf numFmtId="0" fontId="3" fillId="0" borderId="0" xfId="0" applyFont="1" applyFill="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1"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3" xfId="2" applyNumberFormat="1" applyFill="1" applyBorder="1" applyAlignment="1">
      <alignment horizontal="center" vertical="center"/>
    </xf>
    <xf numFmtId="0" fontId="24" fillId="0" borderId="0" xfId="2" applyBorder="1" applyAlignment="1">
      <alignment horizontal="center" vertical="center"/>
    </xf>
    <xf numFmtId="0" fontId="18" fillId="0" borderId="71"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1"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7"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20" fontId="3" fillId="5" borderId="67" xfId="0" applyNumberFormat="1" applyFont="1" applyFill="1" applyBorder="1" applyAlignment="1" applyProtection="1">
      <alignment horizontal="center" vertical="center"/>
      <protection locked="0"/>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20" fontId="4" fillId="0" borderId="134" xfId="0" applyNumberFormat="1" applyFont="1" applyFill="1" applyBorder="1" applyAlignment="1" applyProtection="1">
      <alignment horizontal="center" vertical="center"/>
    </xf>
    <xf numFmtId="0" fontId="3" fillId="5" borderId="56" xfId="0" applyFont="1" applyFill="1" applyBorder="1" applyAlignment="1" applyProtection="1">
      <alignment horizontal="center" vertical="center"/>
      <protection locked="0"/>
    </xf>
    <xf numFmtId="179" fontId="3" fillId="7" borderId="68" xfId="0" applyNumberFormat="1" applyFont="1" applyFill="1" applyBorder="1" applyAlignment="1" applyProtection="1">
      <alignment horizontal="center" vertical="center"/>
    </xf>
    <xf numFmtId="0" fontId="4" fillId="0" borderId="2" xfId="0" applyFont="1" applyFill="1" applyBorder="1" applyProtection="1">
      <protection locked="0"/>
    </xf>
    <xf numFmtId="0" fontId="4" fillId="0" borderId="36" xfId="0" applyFont="1" applyFill="1" applyBorder="1" applyProtection="1">
      <protection locked="0"/>
    </xf>
    <xf numFmtId="176" fontId="6" fillId="0" borderId="33"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18" fillId="0" borderId="95" xfId="0" applyFont="1" applyFill="1" applyBorder="1" applyAlignment="1" applyProtection="1">
      <alignment horizontal="center" vertical="center"/>
      <protection locked="0"/>
    </xf>
    <xf numFmtId="20" fontId="3" fillId="0" borderId="8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176"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protection locked="0"/>
    </xf>
    <xf numFmtId="0" fontId="3" fillId="0" borderId="137" xfId="0" applyFont="1" applyFill="1" applyBorder="1" applyAlignment="1" applyProtection="1">
      <alignment horizontal="center" vertical="center"/>
      <protection locked="0"/>
    </xf>
    <xf numFmtId="0" fontId="3" fillId="0" borderId="91"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49" fontId="4" fillId="0" borderId="35" xfId="0" applyNumberFormat="1" applyFont="1" applyBorder="1" applyAlignment="1" applyProtection="1">
      <alignment horizontal="lef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182" fontId="4" fillId="0" borderId="0" xfId="0" applyNumberFormat="1" applyFont="1" applyFill="1" applyBorder="1" applyAlignment="1" applyProtection="1">
      <alignment vertical="center"/>
      <protection locked="0"/>
    </xf>
    <xf numFmtId="0" fontId="4" fillId="5" borderId="2" xfId="0" applyFont="1" applyFill="1" applyBorder="1" applyProtection="1">
      <protection locked="0"/>
    </xf>
    <xf numFmtId="0" fontId="4" fillId="5" borderId="36" xfId="0" applyFont="1" applyFill="1" applyBorder="1" applyProtection="1">
      <protection locked="0"/>
    </xf>
    <xf numFmtId="0" fontId="33" fillId="0" borderId="20" xfId="2" applyFont="1" applyBorder="1" applyAlignment="1">
      <alignment horizontal="left" vertical="center"/>
    </xf>
    <xf numFmtId="0" fontId="33" fillId="0" borderId="0" xfId="2" applyFont="1" applyAlignment="1">
      <alignment horizontal="center" vertical="center"/>
    </xf>
    <xf numFmtId="0" fontId="33" fillId="0" borderId="32" xfId="2" applyFont="1" applyBorder="1" applyAlignment="1">
      <alignment horizontal="center" vertical="center"/>
    </xf>
    <xf numFmtId="20" fontId="33" fillId="0" borderId="32" xfId="2" applyNumberFormat="1" applyFont="1" applyBorder="1" applyAlignment="1">
      <alignment horizontal="center" vertical="center"/>
    </xf>
    <xf numFmtId="0" fontId="33" fillId="0" borderId="32" xfId="2" applyFont="1" applyBorder="1" applyAlignment="1">
      <alignment horizontal="center" vertical="center" wrapText="1"/>
    </xf>
    <xf numFmtId="179" fontId="33" fillId="0" borderId="32" xfId="2" applyNumberFormat="1" applyFont="1" applyBorder="1" applyAlignment="1">
      <alignment horizontal="center" vertical="center"/>
    </xf>
    <xf numFmtId="0" fontId="4" fillId="0" borderId="36" xfId="0" applyFont="1" applyBorder="1" applyAlignment="1">
      <alignment horizontal="left" vertical="center" wrapText="1" indent="1" shrinkToFit="1"/>
    </xf>
    <xf numFmtId="0" fontId="3" fillId="6" borderId="1" xfId="0" applyFont="1" applyFill="1" applyBorder="1" applyAlignment="1" applyProtection="1">
      <alignment horizontal="center" vertical="center"/>
      <protection locked="0"/>
    </xf>
    <xf numFmtId="0" fontId="12"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36" xfId="0" applyFont="1" applyBorder="1" applyAlignment="1" applyProtection="1">
      <alignment horizontal="center" vertical="center" wrapText="1"/>
    </xf>
    <xf numFmtId="176" fontId="3" fillId="8" borderId="1" xfId="0" applyNumberFormat="1" applyFont="1" applyFill="1" applyBorder="1" applyAlignment="1" applyProtection="1">
      <alignment horizontal="center" vertical="center"/>
    </xf>
    <xf numFmtId="179" fontId="3" fillId="8" borderId="1" xfId="0" applyNumberFormat="1" applyFont="1" applyFill="1" applyBorder="1" applyAlignment="1" applyProtection="1">
      <alignment horizontal="center" vertical="center"/>
    </xf>
    <xf numFmtId="176" fontId="3" fillId="8" borderId="68" xfId="0" applyNumberFormat="1" applyFont="1" applyFill="1" applyBorder="1" applyAlignment="1" applyProtection="1">
      <alignment horizontal="center" vertical="center"/>
    </xf>
    <xf numFmtId="179" fontId="3" fillId="8" borderId="68" xfId="0" applyNumberFormat="1" applyFont="1" applyFill="1" applyBorder="1" applyAlignment="1" applyProtection="1">
      <alignment horizontal="center" vertical="center"/>
    </xf>
    <xf numFmtId="0" fontId="4" fillId="5" borderId="66" xfId="0" applyFont="1" applyFill="1" applyBorder="1" applyProtection="1">
      <protection locked="0"/>
    </xf>
    <xf numFmtId="0" fontId="4" fillId="5" borderId="67" xfId="0" applyFont="1" applyFill="1" applyBorder="1" applyProtection="1">
      <protection locked="0"/>
    </xf>
    <xf numFmtId="0" fontId="4" fillId="0" borderId="0" xfId="0" applyFont="1" applyBorder="1" applyAlignment="1" applyProtection="1">
      <alignment horizontal="center" vertical="center"/>
    </xf>
    <xf numFmtId="0" fontId="4" fillId="0" borderId="0" xfId="0" applyFont="1" applyProtection="1">
      <protection locked="0"/>
    </xf>
    <xf numFmtId="0" fontId="7" fillId="0" borderId="0" xfId="0" applyFont="1" applyAlignment="1" applyProtection="1">
      <alignment vertical="center"/>
      <protection locked="0"/>
    </xf>
    <xf numFmtId="0" fontId="3" fillId="0" borderId="0" xfId="0" applyFont="1" applyFill="1" applyBorder="1" applyAlignment="1" applyProtection="1">
      <alignment horizontal="center" vertical="center"/>
      <protection locked="0"/>
    </xf>
    <xf numFmtId="0" fontId="4" fillId="0" borderId="0" xfId="0" applyFont="1" applyAlignment="1" applyProtection="1">
      <alignment horizontal="justify" vertical="center"/>
      <protection locked="0"/>
    </xf>
    <xf numFmtId="0" fontId="6" fillId="0" borderId="0" xfId="0" applyFont="1" applyProtection="1"/>
    <xf numFmtId="0" fontId="4" fillId="0" borderId="0" xfId="0" applyFont="1" applyProtection="1"/>
    <xf numFmtId="0" fontId="9" fillId="0" borderId="0" xfId="0" applyFont="1" applyAlignment="1" applyProtection="1">
      <alignment horizontal="center" vertical="center"/>
    </xf>
    <xf numFmtId="0" fontId="14" fillId="0" borderId="0" xfId="0" applyFont="1" applyAlignment="1" applyProtection="1">
      <alignment horizontal="justify" vertical="center"/>
    </xf>
    <xf numFmtId="0" fontId="4" fillId="0" borderId="3" xfId="0" applyFont="1" applyBorder="1" applyAlignment="1" applyProtection="1">
      <alignment horizontal="right" vertical="center"/>
    </xf>
    <xf numFmtId="0" fontId="4" fillId="0" borderId="0" xfId="0" applyFont="1" applyBorder="1" applyAlignment="1" applyProtection="1">
      <alignment horizontal="right" vertical="center"/>
    </xf>
    <xf numFmtId="0" fontId="3" fillId="0" borderId="0"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1" xfId="0" applyFont="1" applyBorder="1" applyAlignment="1" applyProtection="1">
      <alignment horizontal="center" vertical="center" wrapText="1"/>
    </xf>
    <xf numFmtId="180" fontId="3" fillId="6" borderId="1" xfId="0" applyNumberFormat="1" applyFont="1" applyFill="1" applyBorder="1" applyAlignment="1" applyProtection="1">
      <alignment horizontal="center" vertical="center"/>
    </xf>
    <xf numFmtId="0" fontId="4" fillId="0" borderId="22" xfId="0" applyFont="1" applyBorder="1" applyAlignment="1" applyProtection="1">
      <alignment horizontal="center" vertical="center"/>
    </xf>
    <xf numFmtId="179" fontId="4" fillId="6" borderId="22" xfId="0" applyNumberFormat="1" applyFont="1" applyFill="1" applyBorder="1" applyAlignment="1" applyProtection="1">
      <alignment horizontal="center" vertical="center"/>
    </xf>
    <xf numFmtId="180" fontId="4" fillId="6" borderId="22" xfId="0" applyNumberFormat="1" applyFont="1" applyFill="1" applyBorder="1" applyAlignment="1" applyProtection="1">
      <alignment horizontal="center" vertical="center"/>
    </xf>
    <xf numFmtId="0" fontId="4" fillId="0" borderId="104" xfId="0" applyFont="1" applyBorder="1" applyAlignment="1" applyProtection="1">
      <alignment horizontal="center" vertical="center" wrapText="1"/>
    </xf>
    <xf numFmtId="3" fontId="4" fillId="0" borderId="1" xfId="0" applyNumberFormat="1" applyFont="1" applyBorder="1" applyAlignment="1" applyProtection="1">
      <alignment horizontal="center" vertical="center" shrinkToFit="1"/>
    </xf>
    <xf numFmtId="3" fontId="4" fillId="0" borderId="1" xfId="0" applyNumberFormat="1"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3" fontId="3" fillId="6" borderId="1" xfId="0" applyNumberFormat="1" applyFont="1" applyFill="1" applyBorder="1" applyAlignment="1" applyProtection="1">
      <alignment horizontal="center" vertical="center"/>
    </xf>
    <xf numFmtId="38" fontId="4" fillId="6" borderId="22" xfId="1" applyFont="1" applyFill="1" applyBorder="1" applyAlignment="1" applyProtection="1">
      <alignment horizontal="center" vertical="center"/>
    </xf>
    <xf numFmtId="0" fontId="4" fillId="0" borderId="0" xfId="0" applyFont="1" applyAlignment="1" applyProtection="1">
      <alignment horizontal="justify" vertical="center"/>
    </xf>
    <xf numFmtId="0" fontId="4" fillId="0" borderId="71" xfId="0" applyFont="1" applyBorder="1" applyAlignment="1">
      <alignment horizontal="left" vertical="center" wrapText="1" indent="1" shrinkToFit="1"/>
    </xf>
    <xf numFmtId="0" fontId="24" fillId="0" borderId="0" xfId="2" applyAlignment="1">
      <alignment horizontal="center" vertical="center"/>
    </xf>
    <xf numFmtId="0" fontId="22" fillId="0" borderId="0" xfId="0" applyFont="1" applyFill="1" applyAlignment="1" applyProtection="1">
      <alignment vertical="center"/>
      <protection locked="0"/>
    </xf>
    <xf numFmtId="0" fontId="24" fillId="0" borderId="0" xfId="2" applyAlignment="1">
      <alignment horizontal="center" vertical="center"/>
    </xf>
    <xf numFmtId="0" fontId="9" fillId="0" borderId="0" xfId="0" applyFont="1" applyAlignment="1">
      <alignment vertical="center"/>
    </xf>
    <xf numFmtId="0" fontId="37" fillId="0" borderId="0" xfId="0" applyFont="1" applyAlignment="1">
      <alignment vertical="center"/>
    </xf>
    <xf numFmtId="0" fontId="38" fillId="0" borderId="0" xfId="0" applyFont="1" applyAlignment="1">
      <alignment vertical="center"/>
    </xf>
    <xf numFmtId="0" fontId="39" fillId="0" borderId="0" xfId="0" applyFont="1" applyAlignment="1">
      <alignment vertical="center"/>
    </xf>
    <xf numFmtId="0" fontId="40" fillId="0" borderId="0" xfId="2" applyFont="1" applyAlignment="1">
      <alignment horizontal="left" vertical="center"/>
    </xf>
    <xf numFmtId="20" fontId="4" fillId="5" borderId="2" xfId="0" applyNumberFormat="1" applyFont="1" applyFill="1" applyBorder="1" applyAlignment="1" applyProtection="1">
      <alignment horizontal="center" vertical="center"/>
      <protection locked="0"/>
    </xf>
    <xf numFmtId="0" fontId="4" fillId="5" borderId="2" xfId="0" applyFont="1" applyFill="1" applyBorder="1" applyAlignment="1" applyProtection="1">
      <alignment vertical="center"/>
      <protection locked="0"/>
    </xf>
    <xf numFmtId="20" fontId="4" fillId="5" borderId="36" xfId="0" applyNumberFormat="1" applyFont="1" applyFill="1" applyBorder="1" applyAlignment="1" applyProtection="1">
      <alignment horizontal="center" vertical="center"/>
      <protection locked="0"/>
    </xf>
    <xf numFmtId="0" fontId="4" fillId="5" borderId="36" xfId="0" applyFont="1" applyFill="1" applyBorder="1" applyAlignment="1" applyProtection="1">
      <alignment vertical="center"/>
      <protection locked="0"/>
    </xf>
    <xf numFmtId="0" fontId="4" fillId="5" borderId="56" xfId="0" applyFont="1" applyFill="1" applyBorder="1" applyAlignment="1" applyProtection="1">
      <alignment horizontal="center" vertical="center"/>
      <protection locked="0"/>
    </xf>
    <xf numFmtId="0" fontId="15" fillId="5" borderId="56"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4" fillId="0" borderId="85" xfId="2" applyBorder="1" applyAlignment="1">
      <alignment horizontal="center" vertical="center"/>
    </xf>
    <xf numFmtId="176" fontId="3" fillId="0" borderId="85" xfId="0" applyNumberFormat="1" applyFont="1" applyFill="1" applyBorder="1" applyAlignment="1" applyProtection="1">
      <alignment horizontal="center" vertical="center" shrinkToFit="1"/>
    </xf>
    <xf numFmtId="0" fontId="44" fillId="0" borderId="20" xfId="2" applyFont="1" applyBorder="1" applyAlignment="1">
      <alignment horizontal="left"/>
    </xf>
    <xf numFmtId="0" fontId="44" fillId="0" borderId="32" xfId="2" applyFont="1" applyBorder="1" applyAlignment="1">
      <alignment horizontal="left"/>
    </xf>
    <xf numFmtId="176" fontId="3" fillId="3" borderId="8" xfId="0" applyNumberFormat="1" applyFont="1" applyFill="1" applyBorder="1" applyAlignment="1" applyProtection="1">
      <alignment horizontal="center" vertical="center"/>
    </xf>
    <xf numFmtId="181" fontId="3" fillId="3" borderId="26" xfId="0" applyNumberFormat="1" applyFont="1" applyFill="1" applyBorder="1" applyAlignment="1" applyProtection="1">
      <alignment horizontal="center" vertical="center"/>
    </xf>
    <xf numFmtId="0" fontId="3" fillId="3" borderId="26" xfId="0" applyFont="1" applyFill="1" applyBorder="1" applyAlignment="1" applyProtection="1">
      <alignment horizontal="center" vertical="center"/>
    </xf>
    <xf numFmtId="176" fontId="3" fillId="3" borderId="11" xfId="0" applyNumberFormat="1" applyFont="1" applyFill="1" applyBorder="1" applyAlignment="1" applyProtection="1">
      <alignment horizontal="center" vertical="center"/>
    </xf>
    <xf numFmtId="181" fontId="3" fillId="3" borderId="8" xfId="0" applyNumberFormat="1"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20" fontId="4" fillId="5" borderId="66" xfId="0" applyNumberFormat="1" applyFont="1" applyFill="1" applyBorder="1" applyAlignment="1" applyProtection="1">
      <alignment horizontal="center" vertical="center"/>
      <protection locked="0"/>
    </xf>
    <xf numFmtId="20" fontId="4" fillId="5" borderId="37" xfId="0" applyNumberFormat="1" applyFont="1" applyFill="1" applyBorder="1" applyAlignment="1" applyProtection="1">
      <alignment horizontal="center" vertical="center"/>
      <protection locked="0"/>
    </xf>
    <xf numFmtId="20" fontId="4" fillId="5" borderId="3" xfId="0" applyNumberFormat="1" applyFont="1" applyFill="1" applyBorder="1" applyAlignment="1" applyProtection="1">
      <alignment horizontal="center" vertical="center"/>
      <protection locked="0"/>
    </xf>
    <xf numFmtId="20" fontId="4" fillId="5" borderId="50" xfId="0" applyNumberFormat="1" applyFont="1" applyFill="1" applyBorder="1" applyAlignment="1" applyProtection="1">
      <alignment horizontal="center" vertical="center"/>
      <protection locked="0"/>
    </xf>
    <xf numFmtId="20" fontId="4" fillId="5" borderId="51" xfId="0" applyNumberFormat="1" applyFont="1" applyFill="1" applyBorder="1" applyAlignment="1" applyProtection="1">
      <alignment horizontal="center" vertical="center"/>
      <protection locked="0"/>
    </xf>
    <xf numFmtId="0" fontId="3" fillId="3" borderId="28" xfId="0" applyFont="1" applyFill="1" applyBorder="1" applyAlignment="1" applyProtection="1">
      <alignment horizontal="center" vertical="center"/>
    </xf>
    <xf numFmtId="0" fontId="46" fillId="0" borderId="0" xfId="0" applyFont="1" applyAlignment="1">
      <alignment vertical="center"/>
    </xf>
    <xf numFmtId="0" fontId="3" fillId="3" borderId="8" xfId="0" applyFont="1" applyFill="1" applyBorder="1" applyAlignment="1" applyProtection="1">
      <alignment horizontal="center" vertical="center"/>
    </xf>
    <xf numFmtId="20" fontId="4" fillId="0" borderId="66" xfId="0" applyNumberFormat="1" applyFont="1" applyFill="1" applyBorder="1" applyAlignment="1" applyProtection="1">
      <alignment horizontal="center" vertical="center"/>
      <protection locked="0"/>
    </xf>
    <xf numFmtId="20" fontId="4" fillId="0" borderId="67" xfId="0" applyNumberFormat="1" applyFont="1" applyFill="1" applyBorder="1" applyAlignment="1" applyProtection="1">
      <alignment horizontal="center" vertical="center"/>
      <protection locked="0"/>
    </xf>
    <xf numFmtId="20" fontId="4" fillId="0" borderId="2" xfId="0" applyNumberFormat="1" applyFont="1" applyFill="1" applyBorder="1" applyAlignment="1" applyProtection="1">
      <alignment horizontal="center" vertical="center"/>
      <protection locked="0"/>
    </xf>
    <xf numFmtId="20" fontId="4" fillId="0" borderId="36" xfId="0" applyNumberFormat="1" applyFont="1" applyFill="1" applyBorder="1" applyAlignment="1" applyProtection="1">
      <alignment horizontal="center" vertical="center"/>
      <protection locked="0"/>
    </xf>
    <xf numFmtId="0" fontId="47" fillId="6" borderId="31" xfId="0" applyFont="1" applyFill="1" applyBorder="1" applyAlignment="1" applyProtection="1">
      <alignment horizontal="center" vertical="center" wrapText="1" shrinkToFit="1"/>
    </xf>
    <xf numFmtId="179" fontId="47" fillId="6" borderId="32" xfId="0" applyNumberFormat="1" applyFont="1" applyFill="1" applyBorder="1" applyAlignment="1" applyProtection="1">
      <alignment horizontal="center" vertical="center"/>
    </xf>
    <xf numFmtId="179" fontId="47" fillId="6" borderId="33" xfId="0" applyNumberFormat="1" applyFont="1" applyFill="1" applyBorder="1" applyAlignment="1" applyProtection="1">
      <alignment horizontal="center" vertical="center"/>
    </xf>
    <xf numFmtId="0" fontId="47" fillId="6" borderId="33" xfId="0" applyFont="1" applyFill="1" applyBorder="1" applyAlignment="1" applyProtection="1">
      <alignment horizontal="center" vertical="center"/>
    </xf>
    <xf numFmtId="0" fontId="3" fillId="5" borderId="39" xfId="0" applyFont="1" applyFill="1" applyBorder="1" applyAlignment="1" applyProtection="1">
      <alignment horizontal="center" vertical="center"/>
      <protection locked="0"/>
    </xf>
    <xf numFmtId="176" fontId="4" fillId="0" borderId="37" xfId="0" applyNumberFormat="1" applyFont="1" applyFill="1" applyBorder="1" applyAlignment="1" applyProtection="1">
      <alignment horizontal="center" vertical="center"/>
      <protection locked="0"/>
    </xf>
    <xf numFmtId="0" fontId="47" fillId="6" borderId="31" xfId="0" applyFont="1" applyFill="1" applyBorder="1" applyAlignment="1" applyProtection="1">
      <alignment horizontal="center" vertical="center" shrinkToFit="1"/>
    </xf>
    <xf numFmtId="179" fontId="47" fillId="6" borderId="33" xfId="0" applyNumberFormat="1" applyFont="1" applyFill="1" applyBorder="1" applyAlignment="1" applyProtection="1">
      <alignment horizontal="center" vertical="center" shrinkToFit="1"/>
    </xf>
    <xf numFmtId="179" fontId="47" fillId="6" borderId="44" xfId="0" applyNumberFormat="1" applyFont="1" applyFill="1" applyBorder="1" applyAlignment="1" applyProtection="1">
      <alignment horizontal="center" vertical="center" shrinkToFit="1"/>
    </xf>
    <xf numFmtId="38" fontId="47" fillId="6" borderId="33" xfId="1" applyFont="1" applyFill="1" applyBorder="1" applyAlignment="1" applyProtection="1">
      <alignment horizontal="center" vertical="center" shrinkToFit="1"/>
    </xf>
    <xf numFmtId="176" fontId="24" fillId="8" borderId="0" xfId="2" applyNumberFormat="1" applyFill="1" applyAlignment="1">
      <alignment horizontal="center" vertical="center"/>
    </xf>
    <xf numFmtId="0" fontId="4" fillId="0" borderId="57" xfId="0" applyFont="1" applyBorder="1" applyAlignment="1" applyProtection="1">
      <alignment horizontal="center" vertical="center"/>
    </xf>
    <xf numFmtId="49" fontId="4" fillId="0" borderId="31" xfId="0" applyNumberFormat="1" applyFont="1" applyBorder="1" applyAlignment="1" applyProtection="1">
      <alignment vertical="center" wrapText="1"/>
    </xf>
    <xf numFmtId="49" fontId="4" fillId="0" borderId="36" xfId="0" applyNumberFormat="1" applyFont="1" applyBorder="1" applyAlignment="1" applyProtection="1">
      <alignment vertical="center" wrapText="1"/>
    </xf>
    <xf numFmtId="20" fontId="4" fillId="0" borderId="37" xfId="0" applyNumberFormat="1" applyFont="1" applyFill="1" applyBorder="1" applyAlignment="1" applyProtection="1">
      <alignment horizontal="center" vertical="center"/>
      <protection locked="0"/>
    </xf>
    <xf numFmtId="20" fontId="4" fillId="0" borderId="3" xfId="0" applyNumberFormat="1" applyFont="1" applyFill="1" applyBorder="1" applyAlignment="1" applyProtection="1">
      <alignment horizontal="center" vertical="center"/>
      <protection locked="0"/>
    </xf>
    <xf numFmtId="20" fontId="4" fillId="0" borderId="37" xfId="0" applyNumberFormat="1" applyFont="1" applyFill="1" applyBorder="1" applyAlignment="1" applyProtection="1">
      <alignment horizontal="center" vertical="center" wrapText="1"/>
      <protection locked="0"/>
    </xf>
    <xf numFmtId="176" fontId="4" fillId="0" borderId="68" xfId="0" applyNumberFormat="1" applyFont="1" applyFill="1" applyBorder="1" applyAlignment="1" applyProtection="1">
      <alignment horizontal="center" vertical="center"/>
    </xf>
    <xf numFmtId="179" fontId="4" fillId="0" borderId="68" xfId="0" applyNumberFormat="1" applyFont="1" applyFill="1" applyBorder="1" applyAlignment="1" applyProtection="1">
      <alignment horizontal="center" vertical="center"/>
    </xf>
    <xf numFmtId="179" fontId="4" fillId="0" borderId="68" xfId="0" applyNumberFormat="1" applyFont="1" applyFill="1" applyBorder="1" applyAlignment="1" applyProtection="1">
      <alignment horizontal="center" vertical="center"/>
      <protection locked="0"/>
    </xf>
    <xf numFmtId="0" fontId="4" fillId="0" borderId="68" xfId="0" applyFont="1" applyFill="1" applyBorder="1" applyAlignment="1" applyProtection="1">
      <alignment horizontal="center" vertical="center"/>
      <protection locked="0"/>
    </xf>
    <xf numFmtId="0" fontId="4" fillId="0" borderId="56" xfId="0"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center" vertical="center"/>
    </xf>
    <xf numFmtId="179" fontId="4" fillId="0" borderId="1" xfId="0" applyNumberFormat="1" applyFont="1" applyFill="1" applyBorder="1" applyAlignment="1" applyProtection="1">
      <alignment horizontal="center" vertical="center"/>
    </xf>
    <xf numFmtId="179" fontId="4" fillId="0" borderId="1" xfId="0" applyNumberFormat="1"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179" fontId="4" fillId="5" borderId="1" xfId="0" applyNumberFormat="1" applyFont="1" applyFill="1" applyBorder="1" applyAlignment="1" applyProtection="1">
      <alignment horizontal="center" vertical="center"/>
      <protection locked="0"/>
    </xf>
    <xf numFmtId="0" fontId="4" fillId="5" borderId="38" xfId="0" applyFont="1" applyFill="1" applyBorder="1" applyAlignment="1" applyProtection="1">
      <alignment horizontal="center" vertical="center"/>
      <protection locked="0"/>
    </xf>
    <xf numFmtId="0" fontId="4" fillId="5" borderId="1" xfId="0" applyFont="1" applyFill="1" applyBorder="1" applyAlignment="1" applyProtection="1">
      <alignment vertical="center"/>
      <protection locked="0"/>
    </xf>
    <xf numFmtId="0" fontId="4" fillId="5" borderId="1" xfId="0" applyFont="1" applyFill="1" applyBorder="1" applyAlignment="1" applyProtection="1">
      <alignment horizontal="center" vertical="center"/>
      <protection locked="0"/>
    </xf>
    <xf numFmtId="176" fontId="4" fillId="8" borderId="1" xfId="0" applyNumberFormat="1" applyFont="1" applyFill="1" applyBorder="1" applyAlignment="1" applyProtection="1">
      <alignment horizontal="center" vertical="center"/>
    </xf>
    <xf numFmtId="179" fontId="4" fillId="8" borderId="1" xfId="0" applyNumberFormat="1" applyFont="1" applyFill="1" applyBorder="1" applyAlignment="1" applyProtection="1">
      <alignment horizontal="center" vertical="center"/>
    </xf>
    <xf numFmtId="20" fontId="4" fillId="5" borderId="67" xfId="0" applyNumberFormat="1" applyFont="1" applyFill="1" applyBorder="1" applyAlignment="1" applyProtection="1">
      <alignment horizontal="center" vertical="center"/>
      <protection locked="0"/>
    </xf>
    <xf numFmtId="179" fontId="4" fillId="5" borderId="68" xfId="0" applyNumberFormat="1" applyFont="1" applyFill="1" applyBorder="1" applyAlignment="1" applyProtection="1">
      <alignment horizontal="center" vertical="center"/>
      <protection locked="0"/>
    </xf>
    <xf numFmtId="0" fontId="4" fillId="5" borderId="68" xfId="0" applyFont="1" applyFill="1" applyBorder="1" applyAlignment="1" applyProtection="1">
      <alignment horizontal="center" vertical="center"/>
      <protection locked="0"/>
    </xf>
    <xf numFmtId="0" fontId="4" fillId="5" borderId="135" xfId="0" applyFont="1" applyFill="1" applyBorder="1" applyAlignment="1" applyProtection="1">
      <alignment horizontal="center" vertical="center"/>
      <protection locked="0"/>
    </xf>
    <xf numFmtId="179" fontId="4" fillId="5" borderId="58" xfId="0" applyNumberFormat="1" applyFont="1" applyFill="1" applyBorder="1" applyAlignment="1" applyProtection="1">
      <alignment horizontal="center" vertical="center"/>
      <protection locked="0"/>
    </xf>
    <xf numFmtId="0" fontId="4" fillId="5" borderId="58" xfId="0" applyFont="1" applyFill="1" applyBorder="1" applyAlignment="1" applyProtection="1">
      <alignment horizontal="center" vertical="center"/>
      <protection locked="0"/>
    </xf>
    <xf numFmtId="0" fontId="4" fillId="5" borderId="92" xfId="0" applyFont="1" applyFill="1" applyBorder="1" applyAlignment="1" applyProtection="1">
      <alignment horizontal="center" vertical="center"/>
      <protection locked="0"/>
    </xf>
    <xf numFmtId="179" fontId="4" fillId="8" borderId="58" xfId="0" applyNumberFormat="1" applyFont="1" applyFill="1" applyBorder="1" applyAlignment="1" applyProtection="1">
      <alignment horizontal="center" vertical="center"/>
    </xf>
    <xf numFmtId="176" fontId="4" fillId="8" borderId="68" xfId="0" applyNumberFormat="1" applyFont="1" applyFill="1" applyBorder="1" applyAlignment="1" applyProtection="1">
      <alignment horizontal="center" vertical="center"/>
    </xf>
    <xf numFmtId="179" fontId="4" fillId="8" borderId="68" xfId="0" applyNumberFormat="1" applyFont="1" applyFill="1" applyBorder="1" applyAlignment="1" applyProtection="1">
      <alignment horizontal="center" vertical="center"/>
    </xf>
    <xf numFmtId="0" fontId="4" fillId="0" borderId="1" xfId="0" applyFont="1" applyFill="1" applyBorder="1" applyProtection="1">
      <protection locked="0"/>
    </xf>
    <xf numFmtId="0" fontId="4" fillId="5" borderId="1" xfId="0" applyFont="1" applyFill="1" applyBorder="1" applyProtection="1">
      <protection locked="0"/>
    </xf>
    <xf numFmtId="0" fontId="4" fillId="5" borderId="56" xfId="0" applyFont="1" applyFill="1" applyBorder="1" applyProtection="1">
      <protection locked="0"/>
    </xf>
    <xf numFmtId="181" fontId="4" fillId="0" borderId="1" xfId="0" applyNumberFormat="1" applyFont="1" applyFill="1" applyBorder="1" applyAlignment="1" applyProtection="1">
      <alignment horizontal="center" vertical="center"/>
      <protection locked="0"/>
    </xf>
    <xf numFmtId="181" fontId="4" fillId="5" borderId="68" xfId="0" applyNumberFormat="1" applyFont="1" applyFill="1" applyBorder="1" applyProtection="1">
      <protection locked="0"/>
    </xf>
    <xf numFmtId="0" fontId="4" fillId="5" borderId="68" xfId="0" applyFont="1" applyFill="1" applyBorder="1" applyProtection="1">
      <protection locked="0"/>
    </xf>
    <xf numFmtId="0" fontId="4" fillId="5" borderId="135" xfId="0" applyFont="1" applyFill="1" applyBorder="1" applyProtection="1">
      <protection locked="0"/>
    </xf>
    <xf numFmtId="181" fontId="4" fillId="5" borderId="1" xfId="0" applyNumberFormat="1" applyFont="1" applyFill="1" applyBorder="1" applyProtection="1">
      <protection locked="0"/>
    </xf>
    <xf numFmtId="181" fontId="4" fillId="5" borderId="1" xfId="0" applyNumberFormat="1"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176" fontId="4" fillId="0" borderId="38" xfId="0" applyNumberFormat="1" applyFont="1" applyFill="1" applyBorder="1" applyAlignment="1" applyProtection="1">
      <alignment horizontal="center" vertical="center"/>
    </xf>
    <xf numFmtId="181" fontId="4" fillId="0" borderId="38" xfId="0" applyNumberFormat="1" applyFont="1" applyFill="1" applyBorder="1" applyAlignment="1" applyProtection="1">
      <alignment horizontal="center" vertical="center"/>
      <protection locked="0"/>
    </xf>
    <xf numFmtId="181" fontId="4" fillId="0" borderId="68" xfId="0" applyNumberFormat="1"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0" fontId="4" fillId="0" borderId="36" xfId="0" applyFont="1" applyFill="1" applyBorder="1" applyAlignment="1" applyProtection="1">
      <alignment vertical="center"/>
      <protection locked="0"/>
    </xf>
    <xf numFmtId="0" fontId="4" fillId="0" borderId="1" xfId="0" applyFont="1" applyFill="1" applyBorder="1" applyAlignment="1" applyProtection="1">
      <alignment vertical="center"/>
      <protection locked="0"/>
    </xf>
    <xf numFmtId="0" fontId="15" fillId="0" borderId="56" xfId="0" applyFont="1" applyFill="1" applyBorder="1" applyAlignment="1" applyProtection="1">
      <alignment horizontal="center" vertical="center"/>
      <protection locked="0"/>
    </xf>
    <xf numFmtId="0" fontId="4" fillId="0" borderId="2" xfId="0" applyFont="1" applyFill="1" applyBorder="1" applyAlignment="1" applyProtection="1">
      <alignment vertical="center"/>
      <protection locked="0"/>
    </xf>
    <xf numFmtId="0" fontId="4" fillId="0" borderId="56" xfId="0" applyFont="1" applyFill="1" applyBorder="1" applyProtection="1">
      <protection locked="0"/>
    </xf>
    <xf numFmtId="20" fontId="4" fillId="0" borderId="2" xfId="0" applyNumberFormat="1" applyFont="1" applyFill="1" applyBorder="1" applyAlignment="1" applyProtection="1">
      <alignment horizontal="center"/>
      <protection locked="0"/>
    </xf>
    <xf numFmtId="20" fontId="4" fillId="0" borderId="36" xfId="0" applyNumberFormat="1" applyFont="1" applyFill="1" applyBorder="1" applyAlignment="1" applyProtection="1">
      <alignment horizontal="center"/>
      <protection locked="0"/>
    </xf>
    <xf numFmtId="181" fontId="4" fillId="0" borderId="1" xfId="0" applyNumberFormat="1" applyFont="1" applyFill="1" applyBorder="1" applyProtection="1">
      <protection locked="0"/>
    </xf>
    <xf numFmtId="20" fontId="3" fillId="0" borderId="2" xfId="0" applyNumberFormat="1" applyFont="1" applyFill="1" applyBorder="1" applyAlignment="1" applyProtection="1">
      <alignment horizontal="center" vertical="center"/>
      <protection locked="0"/>
    </xf>
    <xf numFmtId="20" fontId="3" fillId="0" borderId="36" xfId="0" applyNumberFormat="1" applyFont="1" applyFill="1" applyBorder="1" applyAlignment="1" applyProtection="1">
      <alignment horizontal="center" vertical="center"/>
      <protection locked="0"/>
    </xf>
    <xf numFmtId="176" fontId="3" fillId="0" borderId="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3" fillId="0" borderId="56" xfId="0" applyFont="1" applyFill="1" applyBorder="1" applyAlignment="1" applyProtection="1">
      <alignment horizontal="center" vertical="center"/>
      <protection locked="0"/>
    </xf>
    <xf numFmtId="0" fontId="3" fillId="0" borderId="2" xfId="0" applyFont="1" applyFill="1" applyBorder="1" applyProtection="1">
      <protection locked="0"/>
    </xf>
    <xf numFmtId="0" fontId="3" fillId="0" borderId="36" xfId="0" applyFont="1" applyFill="1" applyBorder="1" applyProtection="1">
      <protection locked="0"/>
    </xf>
    <xf numFmtId="0" fontId="3" fillId="0" borderId="1" xfId="0" applyFont="1" applyFill="1" applyBorder="1" applyProtection="1">
      <protection locked="0"/>
    </xf>
    <xf numFmtId="181" fontId="3" fillId="0" borderId="1" xfId="0" applyNumberFormat="1" applyFont="1" applyFill="1" applyBorder="1" applyAlignment="1" applyProtection="1">
      <alignment horizontal="center" vertical="center"/>
      <protection locked="0"/>
    </xf>
    <xf numFmtId="0" fontId="3" fillId="0" borderId="39" xfId="0" applyFont="1" applyFill="1" applyBorder="1" applyAlignment="1" applyProtection="1">
      <alignment horizontal="center" vertical="center"/>
      <protection locked="0"/>
    </xf>
    <xf numFmtId="49" fontId="4" fillId="0" borderId="71" xfId="0" applyNumberFormat="1" applyFont="1" applyBorder="1" applyAlignment="1" applyProtection="1">
      <alignment horizontal="left" vertical="center" wrapText="1"/>
    </xf>
    <xf numFmtId="0" fontId="24" fillId="0" borderId="35" xfId="2" applyBorder="1" applyAlignment="1" applyProtection="1">
      <alignment horizontal="right" vertical="center"/>
      <protection locked="0"/>
    </xf>
    <xf numFmtId="0" fontId="24" fillId="0" borderId="3" xfId="2" applyBorder="1" applyAlignment="1" applyProtection="1">
      <alignment horizontal="right" vertical="center"/>
      <protection locked="0"/>
    </xf>
    <xf numFmtId="0" fontId="24" fillId="0" borderId="78" xfId="2" applyBorder="1" applyAlignment="1" applyProtection="1">
      <alignment horizontal="right" vertical="center"/>
      <protection locked="0"/>
    </xf>
    <xf numFmtId="0" fontId="24" fillId="0" borderId="36" xfId="2" applyBorder="1" applyAlignment="1" applyProtection="1">
      <alignment horizontal="right" vertical="center"/>
    </xf>
    <xf numFmtId="0" fontId="24" fillId="0" borderId="37" xfId="2" applyBorder="1" applyAlignment="1" applyProtection="1">
      <alignment horizontal="right" vertical="center"/>
    </xf>
    <xf numFmtId="0" fontId="24" fillId="0" borderId="77" xfId="2" applyBorder="1" applyAlignment="1" applyProtection="1">
      <alignment horizontal="right" vertical="center"/>
    </xf>
    <xf numFmtId="0" fontId="24" fillId="0" borderId="48" xfId="2" applyBorder="1" applyAlignment="1" applyProtection="1">
      <alignment horizontal="left" vertical="center"/>
    </xf>
    <xf numFmtId="0" fontId="24" fillId="0" borderId="72" xfId="2" applyBorder="1" applyAlignment="1" applyProtection="1">
      <alignment horizontal="left" vertical="center"/>
    </xf>
    <xf numFmtId="0" fontId="24" fillId="0" borderId="79" xfId="2" applyBorder="1" applyAlignment="1" applyProtection="1">
      <alignment horizontal="left" vertical="center"/>
    </xf>
    <xf numFmtId="0" fontId="24" fillId="5" borderId="2" xfId="2" applyFill="1" applyBorder="1" applyAlignment="1" applyProtection="1">
      <alignment horizontal="center" vertical="center"/>
      <protection locked="0"/>
    </xf>
    <xf numFmtId="0" fontId="24" fillId="5" borderId="50" xfId="2" applyFill="1" applyBorder="1" applyAlignment="1" applyProtection="1">
      <alignment horizontal="center" vertical="center"/>
      <protection locked="0"/>
    </xf>
    <xf numFmtId="0" fontId="24" fillId="0" borderId="52" xfId="2" applyBorder="1" applyAlignment="1" applyProtection="1">
      <alignment horizontal="right" vertical="center"/>
      <protection locked="0"/>
    </xf>
    <xf numFmtId="0" fontId="24" fillId="5" borderId="35" xfId="2" applyFill="1" applyBorder="1" applyAlignment="1" applyProtection="1">
      <alignment horizontal="right" vertical="center"/>
      <protection locked="0"/>
    </xf>
    <xf numFmtId="0" fontId="24" fillId="0" borderId="39" xfId="2" applyBorder="1" applyAlignment="1" applyProtection="1">
      <alignment horizontal="center" vertical="center"/>
      <protection locked="0"/>
    </xf>
    <xf numFmtId="0" fontId="24" fillId="5" borderId="52" xfId="2" applyFill="1" applyBorder="1" applyAlignment="1" applyProtection="1">
      <alignment horizontal="right" vertical="center"/>
      <protection locked="0"/>
    </xf>
    <xf numFmtId="0" fontId="24" fillId="0" borderId="54" xfId="2" applyBorder="1" applyAlignment="1" applyProtection="1">
      <alignment horizontal="center" vertical="center"/>
      <protection locked="0"/>
    </xf>
    <xf numFmtId="0" fontId="3" fillId="0" borderId="90" xfId="0" applyFont="1" applyBorder="1" applyAlignment="1" applyProtection="1">
      <alignment horizontal="center" vertical="center"/>
    </xf>
    <xf numFmtId="0" fontId="3" fillId="0" borderId="91" xfId="0" applyFont="1" applyBorder="1" applyAlignment="1" applyProtection="1">
      <alignment horizontal="center" vertical="center"/>
    </xf>
    <xf numFmtId="0" fontId="3" fillId="0" borderId="88" xfId="0" applyFont="1" applyBorder="1" applyAlignment="1" applyProtection="1">
      <alignment horizontal="center" vertical="center"/>
    </xf>
    <xf numFmtId="0" fontId="3" fillId="0" borderId="89" xfId="0" applyFont="1" applyBorder="1" applyAlignment="1" applyProtection="1">
      <alignment horizontal="center" vertical="center"/>
    </xf>
    <xf numFmtId="0" fontId="3" fillId="0" borderId="88" xfId="0" applyFont="1" applyBorder="1" applyAlignment="1" applyProtection="1">
      <alignment horizontal="center" vertical="center"/>
      <protection locked="0"/>
    </xf>
    <xf numFmtId="0" fontId="3" fillId="0" borderId="91" xfId="0" applyFont="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4" fillId="0" borderId="84" xfId="0" applyFont="1" applyBorder="1" applyAlignment="1" applyProtection="1">
      <alignment horizontal="center" vertical="center"/>
    </xf>
    <xf numFmtId="0" fontId="4" fillId="0" borderId="85" xfId="0" applyFont="1" applyBorder="1" applyAlignment="1" applyProtection="1">
      <alignment horizontal="center" vertical="center"/>
    </xf>
    <xf numFmtId="0" fontId="4" fillId="0" borderId="82"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93" xfId="0" applyFont="1" applyBorder="1" applyAlignment="1" applyProtection="1">
      <alignment horizontal="center" vertical="center"/>
    </xf>
    <xf numFmtId="0" fontId="4" fillId="0" borderId="84" xfId="0" applyFont="1" applyBorder="1" applyAlignment="1" applyProtection="1">
      <alignment horizontal="left" vertical="center"/>
    </xf>
    <xf numFmtId="0" fontId="4" fillId="0" borderId="85"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92" xfId="0" applyFont="1" applyFill="1" applyBorder="1" applyAlignment="1" applyProtection="1">
      <alignment horizontal="center" vertical="center"/>
      <protection locked="0"/>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3" xfId="0" applyFont="1" applyBorder="1" applyAlignment="1" applyProtection="1">
      <alignment horizontal="left" vertical="center"/>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83"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0" borderId="71" xfId="0" applyFont="1" applyBorder="1" applyAlignment="1" applyProtection="1">
      <alignment horizontal="left" vertical="center" wrapText="1"/>
    </xf>
    <xf numFmtId="0" fontId="5" fillId="0" borderId="24"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94"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3" xfId="0" applyFont="1" applyBorder="1" applyAlignment="1" applyProtection="1">
      <alignment horizontal="center" vertical="center" wrapText="1"/>
    </xf>
    <xf numFmtId="0" fontId="3" fillId="6" borderId="0" xfId="0" applyFont="1" applyFill="1" applyBorder="1" applyAlignment="1" applyProtection="1">
      <alignment horizontal="center" vertical="center"/>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5" xfId="0" applyFont="1" applyBorder="1" applyAlignment="1" applyProtection="1">
      <alignment horizontal="left" vertical="center"/>
    </xf>
    <xf numFmtId="0" fontId="5" fillId="0" borderId="41" xfId="0" applyFont="1" applyBorder="1" applyAlignment="1" applyProtection="1">
      <alignment horizontal="left" vertical="center"/>
    </xf>
    <xf numFmtId="0" fontId="3" fillId="6" borderId="32" xfId="0" applyFont="1" applyFill="1" applyBorder="1" applyAlignment="1" applyProtection="1">
      <alignment horizontal="center" vertical="center"/>
    </xf>
    <xf numFmtId="0" fontId="5" fillId="0" borderId="4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3" fillId="6" borderId="85" xfId="0" applyFont="1" applyFill="1" applyBorder="1" applyAlignment="1" applyProtection="1">
      <alignment horizontal="center" vertical="center" wrapText="1"/>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3" xfId="0" applyFont="1" applyBorder="1" applyAlignment="1" applyProtection="1">
      <alignment horizontal="left" vertical="top" wrapText="1"/>
    </xf>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21" fillId="0" borderId="0" xfId="0" applyFont="1" applyFill="1" applyBorder="1" applyAlignment="1" applyProtection="1">
      <alignment vertical="center"/>
      <protection locked="0"/>
    </xf>
    <xf numFmtId="0" fontId="3" fillId="6" borderId="3" xfId="0" applyFont="1" applyFill="1" applyBorder="1" applyAlignment="1" applyProtection="1">
      <alignment horizontal="center" vertical="center" shrinkToFit="1"/>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21" fillId="0" borderId="0" xfId="0" applyFont="1" applyFill="1" applyBorder="1" applyAlignment="1" applyProtection="1">
      <alignment horizontal="left" vertical="center"/>
      <protection locked="0"/>
    </xf>
    <xf numFmtId="0" fontId="4" fillId="0" borderId="23"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38" fontId="4" fillId="0" borderId="0" xfId="1" applyFont="1" applyAlignment="1" applyProtection="1">
      <alignment horizontal="center" vertical="center"/>
    </xf>
    <xf numFmtId="38" fontId="0" fillId="0" borderId="0" xfId="1" applyFont="1" applyAlignment="1">
      <alignment horizontal="center" vertical="center"/>
    </xf>
    <xf numFmtId="38" fontId="0" fillId="0" borderId="3" xfId="1" applyFont="1" applyBorder="1" applyAlignment="1">
      <alignment horizontal="center" vertical="center"/>
    </xf>
    <xf numFmtId="0" fontId="3" fillId="6" borderId="3" xfId="0" applyFont="1" applyFill="1" applyBorder="1" applyAlignment="1" applyProtection="1">
      <alignment horizontal="center" vertical="center"/>
    </xf>
    <xf numFmtId="0" fontId="34" fillId="5" borderId="104" xfId="0" applyFont="1" applyFill="1" applyBorder="1" applyAlignment="1" applyProtection="1">
      <alignment horizontal="center" vertical="center"/>
      <protection locked="0"/>
    </xf>
    <xf numFmtId="0" fontId="34" fillId="5" borderId="21" xfId="0" applyFont="1" applyFill="1" applyBorder="1" applyAlignment="1" applyProtection="1">
      <alignment horizontal="center" vertical="center"/>
      <protection locked="0"/>
    </xf>
    <xf numFmtId="178" fontId="30" fillId="6" borderId="131" xfId="0" applyNumberFormat="1" applyFont="1" applyFill="1" applyBorder="1" applyAlignment="1" applyProtection="1">
      <alignment horizontal="center" vertical="center"/>
    </xf>
    <xf numFmtId="178" fontId="30" fillId="6" borderId="132" xfId="0" applyNumberFormat="1" applyFont="1" applyFill="1" applyBorder="1" applyAlignment="1" applyProtection="1">
      <alignment horizontal="center" vertical="center"/>
    </xf>
    <xf numFmtId="1" fontId="30" fillId="6" borderId="131" xfId="0" applyNumberFormat="1" applyFont="1" applyFill="1" applyBorder="1" applyAlignment="1" applyProtection="1">
      <alignment horizontal="center" vertical="center"/>
    </xf>
    <xf numFmtId="1" fontId="30" fillId="6" borderId="132"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15" fillId="0" borderId="22" xfId="0" applyFont="1" applyBorder="1" applyAlignment="1" applyProtection="1">
      <alignment horizontal="center" vertical="center" wrapText="1"/>
    </xf>
    <xf numFmtId="0" fontId="15" fillId="0" borderId="38" xfId="0" applyFont="1" applyBorder="1" applyAlignment="1" applyProtection="1">
      <alignment horizontal="center" vertical="center" wrapText="1"/>
    </xf>
    <xf numFmtId="0" fontId="18" fillId="0" borderId="119" xfId="0" applyFont="1" applyFill="1" applyBorder="1" applyAlignment="1" applyProtection="1">
      <alignment horizontal="center" vertical="center"/>
    </xf>
    <xf numFmtId="0" fontId="18" fillId="0" borderId="77" xfId="0"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protection locked="0"/>
    </xf>
    <xf numFmtId="0" fontId="4" fillId="3" borderId="103"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177" fontId="3" fillId="0" borderId="106" xfId="0" applyNumberFormat="1" applyFont="1" applyFill="1" applyBorder="1" applyAlignment="1" applyProtection="1">
      <alignment horizontal="center" vertical="center"/>
    </xf>
    <xf numFmtId="177" fontId="3" fillId="0" borderId="36" xfId="0" applyNumberFormat="1" applyFont="1" applyFill="1" applyBorder="1" applyAlignment="1" applyProtection="1">
      <alignment horizontal="center" vertical="center"/>
    </xf>
    <xf numFmtId="177" fontId="4" fillId="5" borderId="106"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0" fontId="4" fillId="0" borderId="104"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20" fontId="15" fillId="3" borderId="9"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177" fontId="4" fillId="5" borderId="115" xfId="0" applyNumberFormat="1" applyFont="1" applyFill="1" applyBorder="1" applyAlignment="1" applyProtection="1">
      <alignment horizontal="center" vertical="center"/>
    </xf>
    <xf numFmtId="177" fontId="4" fillId="5" borderId="51" xfId="0" applyNumberFormat="1" applyFont="1" applyFill="1" applyBorder="1" applyAlignment="1" applyProtection="1">
      <alignment horizontal="center" vertical="center"/>
    </xf>
    <xf numFmtId="0" fontId="18" fillId="0" borderId="0" xfId="0" applyFont="1" applyFill="1" applyAlignment="1" applyProtection="1">
      <alignment horizontal="left" vertical="top"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12" fillId="0" borderId="84"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69" xfId="0" applyFont="1" applyFill="1" applyBorder="1" applyAlignment="1" applyProtection="1">
      <alignment horizontal="center" vertical="center"/>
      <protection locked="0"/>
    </xf>
    <xf numFmtId="0" fontId="3" fillId="2" borderId="105" xfId="0" applyFont="1" applyFill="1" applyBorder="1" applyAlignment="1" applyProtection="1">
      <alignment horizontal="center" vertical="center"/>
      <protection locked="0"/>
    </xf>
    <xf numFmtId="177" fontId="3" fillId="0" borderId="140" xfId="0" applyNumberFormat="1" applyFont="1" applyFill="1" applyBorder="1" applyAlignment="1" applyProtection="1">
      <alignment horizontal="center" vertical="center"/>
    </xf>
    <xf numFmtId="177" fontId="3" fillId="0" borderId="38" xfId="0" applyNumberFormat="1" applyFont="1" applyFill="1" applyBorder="1" applyAlignment="1" applyProtection="1">
      <alignment horizontal="center" vertical="center"/>
    </xf>
    <xf numFmtId="177" fontId="4" fillId="5" borderId="140" xfId="0" applyNumberFormat="1" applyFont="1" applyFill="1" applyBorder="1" applyAlignment="1" applyProtection="1">
      <alignment horizontal="center" vertical="center"/>
    </xf>
    <xf numFmtId="177" fontId="4" fillId="5" borderId="38" xfId="0" applyNumberFormat="1" applyFont="1" applyFill="1" applyBorder="1" applyAlignment="1" applyProtection="1">
      <alignment horizontal="center" vertical="center"/>
    </xf>
    <xf numFmtId="56" fontId="4" fillId="3" borderId="85"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56" fontId="3" fillId="2" borderId="110" xfId="0" applyNumberFormat="1" applyFont="1" applyFill="1" applyBorder="1" applyAlignment="1" applyProtection="1">
      <alignment horizontal="center" vertical="center"/>
      <protection locked="0"/>
    </xf>
    <xf numFmtId="56" fontId="3" fillId="2" borderId="69" xfId="0" applyNumberFormat="1" applyFont="1" applyFill="1" applyBorder="1" applyAlignment="1" applyProtection="1">
      <alignment horizontal="center" vertical="center"/>
      <protection locked="0"/>
    </xf>
    <xf numFmtId="56" fontId="3" fillId="2" borderId="108"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95"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4" fillId="0" borderId="99" xfId="0" applyFont="1" applyFill="1" applyBorder="1" applyAlignment="1" applyProtection="1">
      <alignment horizontal="center" vertical="center"/>
    </xf>
    <xf numFmtId="0" fontId="4" fillId="0" borderId="74" xfId="0" applyFont="1" applyFill="1" applyBorder="1" applyAlignment="1" applyProtection="1">
      <alignment horizontal="center" vertical="center"/>
    </xf>
    <xf numFmtId="0" fontId="4" fillId="0" borderId="87" xfId="0" applyFont="1" applyFill="1" applyBorder="1" applyAlignment="1" applyProtection="1">
      <alignment horizontal="center" vertical="center"/>
    </xf>
    <xf numFmtId="0" fontId="18" fillId="0" borderId="22" xfId="0" applyFont="1" applyFill="1" applyBorder="1" applyAlignment="1" applyProtection="1">
      <alignment horizontal="center" vertical="center"/>
    </xf>
    <xf numFmtId="0" fontId="9" fillId="0" borderId="96" xfId="0" applyFont="1" applyFill="1" applyBorder="1" applyAlignment="1" applyProtection="1">
      <alignment horizontal="center" vertical="center"/>
    </xf>
    <xf numFmtId="0" fontId="9" fillId="0" borderId="95" xfId="0" applyFont="1" applyFill="1" applyBorder="1" applyAlignment="1" applyProtection="1">
      <alignment horizontal="center" vertical="center"/>
    </xf>
    <xf numFmtId="0" fontId="9" fillId="0" borderId="82"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20" fontId="15" fillId="0" borderId="113" xfId="0" applyNumberFormat="1" applyFont="1" applyFill="1" applyBorder="1" applyAlignment="1" applyProtection="1">
      <alignment horizontal="center" vertical="center"/>
      <protection locked="0"/>
    </xf>
    <xf numFmtId="0" fontId="16" fillId="0" borderId="0" xfId="0" applyFont="1" applyFill="1" applyBorder="1" applyAlignment="1" applyProtection="1">
      <alignment vertical="center"/>
      <protection locked="0"/>
    </xf>
    <xf numFmtId="0" fontId="7" fillId="0" borderId="0" xfId="0" applyFont="1" applyFill="1" applyBorder="1" applyAlignment="1" applyProtection="1">
      <alignment horizontal="center" vertical="center"/>
    </xf>
    <xf numFmtId="0" fontId="4" fillId="0" borderId="84"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20" fontId="3" fillId="2" borderId="101"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20" fontId="3" fillId="2" borderId="102" xfId="0" applyNumberFormat="1" applyFont="1" applyFill="1" applyBorder="1" applyAlignment="1" applyProtection="1">
      <alignment horizontal="center" vertical="center"/>
      <protection locked="0"/>
    </xf>
    <xf numFmtId="20" fontId="3" fillId="2" borderId="105" xfId="0" applyNumberFormat="1" applyFont="1" applyFill="1" applyBorder="1" applyAlignment="1" applyProtection="1">
      <alignment horizontal="center" vertical="center"/>
      <protection locked="0"/>
    </xf>
    <xf numFmtId="0" fontId="4" fillId="0" borderId="101"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7" xfId="0" applyFont="1" applyFill="1" applyBorder="1" applyAlignment="1" applyProtection="1">
      <alignment horizontal="center" vertical="center"/>
    </xf>
    <xf numFmtId="0" fontId="5" fillId="0" borderId="69"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69" xfId="0" applyFont="1" applyFill="1" applyBorder="1" applyAlignment="1" applyProtection="1">
      <alignment horizontal="center" vertical="center"/>
    </xf>
    <xf numFmtId="20" fontId="3" fillId="2" borderId="107" xfId="0" applyNumberFormat="1" applyFont="1" applyFill="1" applyBorder="1" applyAlignment="1" applyProtection="1">
      <alignment horizontal="center" vertical="center"/>
      <protection locked="0"/>
    </xf>
    <xf numFmtId="56" fontId="3" fillId="2" borderId="136" xfId="0" applyNumberFormat="1" applyFont="1" applyFill="1" applyBorder="1" applyAlignment="1" applyProtection="1">
      <alignment horizontal="center" vertical="center"/>
      <protection locked="0"/>
    </xf>
    <xf numFmtId="56" fontId="3" fillId="2" borderId="32" xfId="0" applyNumberFormat="1" applyFont="1" applyFill="1" applyBorder="1" applyAlignment="1" applyProtection="1">
      <alignment horizontal="center" vertical="center"/>
      <protection locked="0"/>
    </xf>
    <xf numFmtId="56" fontId="3" fillId="2" borderId="46" xfId="0" applyNumberFormat="1"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112"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177" fontId="4" fillId="5" borderId="138" xfId="0" applyNumberFormat="1" applyFont="1" applyFill="1" applyBorder="1" applyAlignment="1" applyProtection="1">
      <alignment horizontal="center" vertical="center"/>
    </xf>
    <xf numFmtId="177" fontId="4" fillId="5" borderId="139" xfId="0" applyNumberFormat="1" applyFont="1" applyFill="1" applyBorder="1" applyAlignment="1" applyProtection="1">
      <alignment horizontal="center" vertical="center"/>
    </xf>
    <xf numFmtId="0" fontId="3" fillId="2" borderId="130" xfId="0" applyFont="1" applyFill="1" applyBorder="1" applyAlignment="1" applyProtection="1">
      <alignment horizontal="center" vertical="center"/>
      <protection locked="0"/>
    </xf>
    <xf numFmtId="56" fontId="4" fillId="3" borderId="101" xfId="0" applyNumberFormat="1" applyFont="1" applyFill="1" applyBorder="1" applyAlignment="1" applyProtection="1">
      <alignment horizontal="left" vertical="center"/>
    </xf>
    <xf numFmtId="56" fontId="4" fillId="3" borderId="70" xfId="0" applyNumberFormat="1" applyFont="1" applyFill="1" applyBorder="1" applyAlignment="1" applyProtection="1">
      <alignment horizontal="left" vertical="center"/>
    </xf>
    <xf numFmtId="56" fontId="4" fillId="3" borderId="107" xfId="0" applyNumberFormat="1" applyFont="1" applyFill="1" applyBorder="1" applyAlignment="1" applyProtection="1">
      <alignment horizontal="left" vertical="center"/>
    </xf>
    <xf numFmtId="20" fontId="15" fillId="0" borderId="62" xfId="0" applyNumberFormat="1" applyFont="1" applyFill="1" applyBorder="1" applyAlignment="1" applyProtection="1">
      <alignment horizontal="center" vertical="center"/>
    </xf>
    <xf numFmtId="20" fontId="15" fillId="0" borderId="114"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8" fillId="0" borderId="118" xfId="2" applyFont="1" applyBorder="1" applyAlignment="1">
      <alignment horizontal="center" vertical="center" wrapText="1"/>
    </xf>
    <xf numFmtId="0" fontId="28" fillId="0" borderId="100" xfId="2" applyFont="1" applyBorder="1" applyAlignment="1">
      <alignment horizontal="center" vertical="center" wrapText="1"/>
    </xf>
    <xf numFmtId="0" fontId="25" fillId="5" borderId="94" xfId="2" applyFont="1" applyFill="1" applyBorder="1" applyAlignment="1">
      <alignment horizontal="center" vertical="center" textRotation="255" wrapText="1"/>
    </xf>
    <xf numFmtId="0" fontId="25" fillId="5" borderId="93"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5"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6" xfId="2" applyBorder="1" applyAlignment="1">
      <alignment horizontal="center" vertical="center"/>
    </xf>
    <xf numFmtId="0" fontId="24" fillId="0" borderId="100" xfId="2" applyBorder="1" applyAlignment="1">
      <alignment horizontal="center" vertical="center"/>
    </xf>
    <xf numFmtId="0" fontId="28" fillId="0" borderId="86" xfId="2" applyFont="1" applyBorder="1" applyAlignment="1">
      <alignment horizontal="center"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99" xfId="2" applyFill="1" applyBorder="1" applyAlignment="1">
      <alignment horizontal="left" vertical="center"/>
    </xf>
    <xf numFmtId="0" fontId="24" fillId="5" borderId="74" xfId="2" applyFill="1" applyBorder="1" applyAlignment="1">
      <alignment horizontal="left" vertical="center"/>
    </xf>
    <xf numFmtId="0" fontId="24" fillId="5" borderId="100" xfId="2" applyFill="1" applyBorder="1" applyAlignment="1">
      <alignment horizontal="left" vertical="center"/>
    </xf>
    <xf numFmtId="0" fontId="24" fillId="5" borderId="86" xfId="2" applyFill="1" applyBorder="1" applyAlignment="1">
      <alignment horizontal="left" vertical="center"/>
    </xf>
    <xf numFmtId="0" fontId="24" fillId="5" borderId="87" xfId="2" applyFill="1" applyBorder="1" applyAlignment="1">
      <alignment horizontal="left" vertical="center"/>
    </xf>
    <xf numFmtId="0" fontId="24" fillId="5" borderId="115"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2" xfId="2" applyFill="1" applyBorder="1" applyAlignment="1">
      <alignment horizontal="left" vertical="center"/>
    </xf>
    <xf numFmtId="0" fontId="24" fillId="5" borderId="104" xfId="2" applyFill="1" applyBorder="1" applyAlignment="1">
      <alignment horizontal="left" vertical="center"/>
    </xf>
    <xf numFmtId="0" fontId="24" fillId="5" borderId="20" xfId="2" applyFill="1" applyBorder="1" applyAlignment="1">
      <alignment horizontal="left" vertical="center"/>
    </xf>
    <xf numFmtId="0" fontId="24" fillId="5" borderId="116" xfId="2" applyFill="1" applyBorder="1" applyAlignment="1">
      <alignment horizontal="left" vertical="center"/>
    </xf>
    <xf numFmtId="0" fontId="24" fillId="5" borderId="117" xfId="2" applyFill="1" applyBorder="1" applyAlignment="1">
      <alignment horizontal="left" vertical="center"/>
    </xf>
    <xf numFmtId="0" fontId="26" fillId="5" borderId="0" xfId="2" applyFont="1" applyFill="1" applyAlignment="1">
      <alignment horizontal="center" vertical="center"/>
    </xf>
    <xf numFmtId="0" fontId="24" fillId="5" borderId="104"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7" fillId="5" borderId="20" xfId="2" applyFont="1" applyFill="1" applyBorder="1" applyAlignment="1">
      <alignment horizontal="right" vertical="center" wrapText="1"/>
    </xf>
    <xf numFmtId="0" fontId="27" fillId="5" borderId="21" xfId="2" applyFont="1" applyFill="1" applyBorder="1" applyAlignment="1">
      <alignment horizontal="right" vertical="center" wrapText="1"/>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19" xfId="2" applyFill="1" applyBorder="1" applyAlignment="1" applyProtection="1">
      <alignment horizontal="left" vertical="center"/>
      <protection locked="0"/>
    </xf>
    <xf numFmtId="0" fontId="24" fillId="5" borderId="77" xfId="2" applyFill="1" applyBorder="1" applyAlignment="1" applyProtection="1">
      <alignment horizontal="left" vertical="center"/>
      <protection locked="0"/>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86" xfId="2" applyFont="1" applyBorder="1" applyAlignment="1">
      <alignment horizontal="center" vertical="center" wrapText="1"/>
    </xf>
    <xf numFmtId="0" fontId="24" fillId="0" borderId="100" xfId="2" applyFont="1" applyBorder="1" applyAlignment="1">
      <alignment horizontal="center" vertical="center" wrapText="1"/>
    </xf>
    <xf numFmtId="0" fontId="24" fillId="0" borderId="118" xfId="2" applyFont="1" applyBorder="1" applyAlignment="1">
      <alignment horizontal="center" vertical="center" wrapText="1"/>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6" fillId="5" borderId="0" xfId="2" applyFont="1" applyFill="1" applyAlignment="1" applyProtection="1">
      <alignment horizontal="center" vertical="center"/>
      <protection locked="0"/>
    </xf>
    <xf numFmtId="0" fontId="25" fillId="5" borderId="85"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4" fillId="5" borderId="115"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4" fillId="5" borderId="50" xfId="2" applyFill="1" applyBorder="1" applyAlignment="1" applyProtection="1">
      <alignment horizontal="left" vertical="center"/>
      <protection locked="0"/>
    </xf>
    <xf numFmtId="0" fontId="24" fillId="5" borderId="92" xfId="2" applyFill="1" applyBorder="1" applyAlignment="1" applyProtection="1">
      <alignment horizontal="left" vertical="center"/>
      <protection locked="0"/>
    </xf>
    <xf numFmtId="0" fontId="25" fillId="5" borderId="94" xfId="2" applyFont="1" applyFill="1" applyBorder="1" applyAlignment="1" applyProtection="1">
      <alignment horizontal="center" vertical="center" textRotation="255" wrapText="1"/>
      <protection locked="0"/>
    </xf>
    <xf numFmtId="0" fontId="25" fillId="5" borderId="93" xfId="2" applyFont="1" applyFill="1" applyBorder="1" applyAlignment="1" applyProtection="1">
      <alignment horizontal="center" vertical="center" textRotation="255" wrapText="1"/>
      <protection locked="0"/>
    </xf>
    <xf numFmtId="0" fontId="24" fillId="5" borderId="104"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179" fontId="43" fillId="0" borderId="141" xfId="2" applyNumberFormat="1" applyFont="1" applyFill="1" applyBorder="1" applyAlignment="1">
      <alignment horizontal="left" vertical="center" wrapText="1"/>
    </xf>
    <xf numFmtId="179" fontId="43" fillId="0" borderId="0" xfId="2" applyNumberFormat="1" applyFont="1" applyFill="1" applyBorder="1" applyAlignment="1">
      <alignment horizontal="left" vertical="center" wrapText="1"/>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4"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7" fillId="5" borderId="20" xfId="2" applyFont="1" applyFill="1" applyBorder="1" applyAlignment="1" applyProtection="1">
      <alignment horizontal="right" vertical="center" wrapText="1"/>
      <protection locked="0"/>
    </xf>
    <xf numFmtId="0" fontId="27" fillId="5" borderId="21" xfId="2" applyFont="1" applyFill="1" applyBorder="1" applyAlignment="1" applyProtection="1">
      <alignment horizontal="right" vertical="center" wrapText="1"/>
      <protection locked="0"/>
    </xf>
    <xf numFmtId="0" fontId="24" fillId="5" borderId="99" xfId="2" applyFill="1" applyBorder="1" applyAlignment="1" applyProtection="1">
      <alignment horizontal="left" vertical="center"/>
      <protection locked="0"/>
    </xf>
    <xf numFmtId="0" fontId="24" fillId="5" borderId="74" xfId="2" applyFill="1" applyBorder="1" applyAlignment="1" applyProtection="1">
      <alignment horizontal="left" vertical="center"/>
      <protection locked="0"/>
    </xf>
    <xf numFmtId="0" fontId="24" fillId="5" borderId="100" xfId="2" applyFill="1" applyBorder="1" applyAlignment="1" applyProtection="1">
      <alignment horizontal="left" vertical="center"/>
      <protection locked="0"/>
    </xf>
    <xf numFmtId="0" fontId="24" fillId="5" borderId="86"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3" fillId="6" borderId="126"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center" vertical="center"/>
    </xf>
    <xf numFmtId="0" fontId="12" fillId="0" borderId="85" xfId="0" applyFont="1" applyBorder="1" applyAlignment="1">
      <alignment horizontal="left" vertical="center" wrapText="1"/>
    </xf>
    <xf numFmtId="0" fontId="7"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7" xfId="0" applyFont="1" applyBorder="1" applyAlignment="1">
      <alignment horizontal="center" vertical="center" wrapText="1"/>
    </xf>
    <xf numFmtId="0" fontId="6" fillId="0" borderId="98" xfId="0" applyFont="1" applyBorder="1" applyAlignment="1">
      <alignment horizontal="center" vertical="center" wrapText="1"/>
    </xf>
    <xf numFmtId="178" fontId="30" fillId="6" borderId="121" xfId="0" applyNumberFormat="1" applyFont="1" applyFill="1" applyBorder="1" applyAlignment="1">
      <alignment horizontal="center" vertical="center" wrapText="1"/>
    </xf>
    <xf numFmtId="178" fontId="30" fillId="6" borderId="122" xfId="0" applyNumberFormat="1" applyFont="1" applyFill="1" applyBorder="1" applyAlignment="1">
      <alignment horizontal="center" vertical="center" wrapText="1"/>
    </xf>
    <xf numFmtId="178" fontId="30" fillId="6" borderId="123" xfId="0" applyNumberFormat="1" applyFont="1" applyFill="1" applyBorder="1" applyAlignment="1">
      <alignment horizontal="center" vertical="center" wrapText="1"/>
    </xf>
    <xf numFmtId="0" fontId="4" fillId="0" borderId="73" xfId="0" applyFont="1" applyBorder="1" applyAlignment="1">
      <alignment horizontal="center" vertical="center" wrapText="1"/>
    </xf>
    <xf numFmtId="0" fontId="4" fillId="0" borderId="120"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5" xfId="0" applyFont="1" applyFill="1" applyBorder="1" applyAlignment="1">
      <alignment horizontal="center" vertical="center" wrapText="1"/>
    </xf>
    <xf numFmtId="0" fontId="4" fillId="0" borderId="75" xfId="0" applyFont="1" applyBorder="1" applyAlignment="1">
      <alignment horizontal="center" vertical="center" wrapText="1"/>
    </xf>
    <xf numFmtId="0" fontId="30" fillId="6" borderId="121" xfId="0" applyFont="1" applyFill="1" applyBorder="1" applyAlignment="1">
      <alignment horizontal="center" vertical="center" wrapText="1"/>
    </xf>
    <xf numFmtId="0" fontId="30" fillId="6" borderId="122" xfId="0" applyFont="1" applyFill="1" applyBorder="1" applyAlignment="1">
      <alignment horizontal="center" vertical="center" wrapText="1"/>
    </xf>
    <xf numFmtId="0" fontId="30" fillId="6" borderId="123" xfId="0" applyFont="1" applyFill="1" applyBorder="1" applyAlignment="1">
      <alignment horizontal="center" vertical="center" wrapText="1"/>
    </xf>
    <xf numFmtId="181" fontId="3" fillId="6" borderId="80" xfId="0" applyNumberFormat="1" applyFont="1" applyFill="1" applyBorder="1" applyAlignment="1">
      <alignment horizontal="center" vertical="center" wrapText="1"/>
    </xf>
    <xf numFmtId="181" fontId="3" fillId="6" borderId="124" xfId="0" applyNumberFormat="1" applyFont="1" applyFill="1" applyBorder="1" applyAlignment="1">
      <alignment horizontal="center" vertical="center" wrapText="1"/>
    </xf>
    <xf numFmtId="0" fontId="12" fillId="0" borderId="96" xfId="0" applyFont="1" applyFill="1" applyBorder="1" applyAlignment="1" applyProtection="1">
      <alignment horizontal="center" vertical="center" wrapText="1" shrinkToFit="1"/>
    </xf>
    <xf numFmtId="0" fontId="12" fillId="0" borderId="71" xfId="0" applyFont="1" applyFill="1" applyBorder="1" applyAlignment="1" applyProtection="1">
      <alignment horizontal="center" vertical="center" wrapText="1" shrinkToFit="1"/>
    </xf>
    <xf numFmtId="0" fontId="12" fillId="0" borderId="8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2" fillId="0" borderId="24" xfId="0"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0" fontId="7" fillId="0" borderId="0" xfId="0" applyFont="1" applyFill="1" applyAlignment="1" applyProtection="1">
      <alignment horizont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0" fontId="4" fillId="0" borderId="96" xfId="0" applyFont="1" applyFill="1" applyBorder="1" applyAlignment="1" applyProtection="1">
      <alignment vertical="center"/>
    </xf>
    <xf numFmtId="0" fontId="4" fillId="0" borderId="71" xfId="0" applyFont="1" applyFill="1" applyBorder="1" applyAlignment="1" applyProtection="1">
      <alignment vertical="center"/>
    </xf>
    <xf numFmtId="0" fontId="4" fillId="0" borderId="82" xfId="0" applyFont="1" applyFill="1" applyBorder="1" applyAlignment="1" applyProtection="1">
      <alignment vertical="center"/>
    </xf>
    <xf numFmtId="0" fontId="4" fillId="0" borderId="83" xfId="0" applyFont="1" applyFill="1" applyBorder="1" applyAlignment="1" applyProtection="1">
      <alignment vertical="center"/>
    </xf>
    <xf numFmtId="0" fontId="4" fillId="0" borderId="112" xfId="0" applyFont="1" applyFill="1" applyBorder="1" applyAlignment="1" applyProtection="1">
      <alignment vertical="center"/>
    </xf>
    <xf numFmtId="0" fontId="4" fillId="0" borderId="27" xfId="0" applyFont="1" applyFill="1" applyBorder="1" applyAlignment="1" applyProtection="1">
      <alignment vertical="center"/>
    </xf>
    <xf numFmtId="0" fontId="6" fillId="0" borderId="0" xfId="0" applyFont="1" applyFill="1" applyAlignment="1" applyProtection="1">
      <alignment horizontal="left"/>
    </xf>
    <xf numFmtId="56" fontId="3" fillId="2" borderId="104"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0" fontId="4" fillId="0" borderId="104"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20" fontId="15" fillId="0" borderId="113" xfId="0" applyNumberFormat="1" applyFont="1" applyFill="1" applyBorder="1" applyAlignment="1" applyProtection="1">
      <alignment horizontal="center" vertical="center"/>
    </xf>
    <xf numFmtId="0" fontId="4" fillId="3" borderId="112"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56" fontId="3" fillId="6" borderId="104"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5"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8" fillId="0" borderId="0" xfId="0" applyFont="1" applyFill="1" applyAlignment="1" applyProtection="1">
      <alignment vertical="top" wrapText="1"/>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0" fontId="24" fillId="5" borderId="2" xfId="2" applyFill="1" applyBorder="1" applyAlignment="1" applyProtection="1">
      <alignment horizontal="center" vertical="center"/>
      <protection locked="0"/>
    </xf>
    <xf numFmtId="0" fontId="24" fillId="5" borderId="36" xfId="2" applyFill="1" applyBorder="1" applyAlignment="1" applyProtection="1">
      <alignment horizontal="center" vertical="center"/>
      <protection locked="0"/>
    </xf>
    <xf numFmtId="0" fontId="24" fillId="5" borderId="50" xfId="2" applyFill="1" applyBorder="1" applyAlignment="1" applyProtection="1">
      <alignment horizontal="center" vertical="center"/>
      <protection locked="0"/>
    </xf>
    <xf numFmtId="0" fontId="24" fillId="5" borderId="51" xfId="2" applyFill="1" applyBorder="1" applyAlignment="1" applyProtection="1">
      <alignment horizontal="center" vertical="center"/>
      <protection locked="0"/>
    </xf>
    <xf numFmtId="0" fontId="24" fillId="5" borderId="25" xfId="2" applyFill="1" applyBorder="1" applyAlignment="1" applyProtection="1">
      <alignment horizontal="left" vertical="center"/>
      <protection locked="0"/>
    </xf>
    <xf numFmtId="0" fontId="24" fillId="5" borderId="0" xfId="2" applyFill="1" applyBorder="1" applyAlignment="1" applyProtection="1">
      <alignment horizontal="left" vertical="center"/>
      <protection locked="0"/>
    </xf>
    <xf numFmtId="0" fontId="24" fillId="5" borderId="59" xfId="2" applyFill="1" applyBorder="1" applyAlignment="1" applyProtection="1">
      <alignment horizontal="left" vertical="center"/>
      <protection locked="0"/>
    </xf>
    <xf numFmtId="0" fontId="24" fillId="5" borderId="116" xfId="2" applyFill="1" applyBorder="1" applyAlignment="1" applyProtection="1">
      <alignment horizontal="left" vertical="center"/>
      <protection locked="0"/>
    </xf>
    <xf numFmtId="0" fontId="24" fillId="5" borderId="117" xfId="2" applyFill="1" applyBorder="1" applyAlignment="1" applyProtection="1">
      <alignment horizontal="left" vertical="center"/>
      <protection locked="0"/>
    </xf>
    <xf numFmtId="1" fontId="30" fillId="6" borderId="131" xfId="0" applyNumberFormat="1" applyFont="1" applyFill="1" applyBorder="1" applyAlignment="1">
      <alignment horizontal="center" vertical="center"/>
    </xf>
    <xf numFmtId="1" fontId="30" fillId="6" borderId="132" xfId="0" applyNumberFormat="1" applyFont="1" applyFill="1" applyBorder="1" applyAlignment="1">
      <alignment horizontal="center" vertical="center"/>
    </xf>
    <xf numFmtId="0" fontId="3" fillId="6" borderId="3" xfId="0" applyFont="1" applyFill="1" applyBorder="1" applyAlignment="1">
      <alignment horizontal="center" vertical="center"/>
    </xf>
    <xf numFmtId="0" fontId="18" fillId="0" borderId="0" xfId="0" applyFont="1" applyFill="1" applyAlignment="1" applyProtection="1">
      <alignment horizontal="left" vertical="top" wrapText="1"/>
      <protection locked="0"/>
    </xf>
    <xf numFmtId="20" fontId="15" fillId="0" borderId="90"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177" fontId="3" fillId="5" borderId="140" xfId="0" applyNumberFormat="1" applyFont="1" applyFill="1" applyBorder="1" applyAlignment="1" applyProtection="1">
      <alignment horizontal="center" vertical="center"/>
    </xf>
    <xf numFmtId="177" fontId="3" fillId="5" borderId="38" xfId="0" applyNumberFormat="1" applyFont="1" applyFill="1" applyBorder="1" applyAlignment="1" applyProtection="1">
      <alignment horizontal="center" vertical="center"/>
    </xf>
    <xf numFmtId="177" fontId="4" fillId="0" borderId="140" xfId="0" applyNumberFormat="1" applyFont="1" applyFill="1" applyBorder="1" applyAlignment="1" applyProtection="1">
      <alignment horizontal="center" vertical="center"/>
    </xf>
    <xf numFmtId="177" fontId="4" fillId="0" borderId="38" xfId="0" applyNumberFormat="1" applyFont="1" applyFill="1" applyBorder="1" applyAlignment="1" applyProtection="1">
      <alignment horizontal="center" vertical="center"/>
    </xf>
    <xf numFmtId="20" fontId="15" fillId="0" borderId="37" xfId="0" applyNumberFormat="1" applyFont="1" applyFill="1" applyBorder="1" applyAlignment="1" applyProtection="1">
      <alignment horizontal="center" vertical="center"/>
      <protection locked="0"/>
    </xf>
    <xf numFmtId="20" fontId="15" fillId="0" borderId="60" xfId="0" applyNumberFormat="1" applyFont="1" applyFill="1" applyBorder="1" applyAlignment="1" applyProtection="1">
      <alignment horizontal="center" vertical="center"/>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177" fontId="4" fillId="0" borderId="106" xfId="0" applyNumberFormat="1" applyFont="1" applyFill="1" applyBorder="1" applyAlignment="1" applyProtection="1">
      <alignment horizontal="center" vertical="center"/>
    </xf>
    <xf numFmtId="177" fontId="4" fillId="0" borderId="36" xfId="0" applyNumberFormat="1" applyFont="1" applyFill="1" applyBorder="1" applyAlignment="1" applyProtection="1">
      <alignment horizontal="center" vertical="center"/>
    </xf>
    <xf numFmtId="20" fontId="36" fillId="0" borderId="36" xfId="0" applyNumberFormat="1" applyFont="1" applyFill="1" applyBorder="1" applyAlignment="1" applyProtection="1">
      <alignment horizontal="center" vertical="center"/>
      <protection locked="0"/>
    </xf>
    <xf numFmtId="20" fontId="36" fillId="0" borderId="2" xfId="0" applyNumberFormat="1" applyFont="1" applyFill="1" applyBorder="1" applyAlignment="1" applyProtection="1">
      <alignment horizontal="center" vertical="center"/>
      <protection locked="0"/>
    </xf>
    <xf numFmtId="177" fontId="3" fillId="5" borderId="106" xfId="0" applyNumberFormat="1" applyFont="1" applyFill="1" applyBorder="1" applyAlignment="1" applyProtection="1">
      <alignment horizontal="center" vertical="center"/>
    </xf>
    <xf numFmtId="177" fontId="3" fillId="5" borderId="36" xfId="0" applyNumberFormat="1" applyFont="1" applyFill="1" applyBorder="1" applyAlignment="1" applyProtection="1">
      <alignment horizontal="center" vertical="center"/>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177" fontId="4" fillId="0" borderId="138" xfId="0" applyNumberFormat="1" applyFont="1" applyFill="1" applyBorder="1" applyAlignment="1" applyProtection="1">
      <alignment horizontal="center" vertical="center"/>
    </xf>
    <xf numFmtId="177" fontId="4" fillId="0" borderId="139" xfId="0" applyNumberFormat="1" applyFont="1" applyFill="1" applyBorder="1" applyAlignment="1" applyProtection="1">
      <alignment horizontal="center" vertical="center"/>
    </xf>
    <xf numFmtId="20" fontId="36" fillId="0" borderId="35" xfId="0" applyNumberFormat="1" applyFont="1" applyFill="1" applyBorder="1" applyAlignment="1" applyProtection="1">
      <alignment horizontal="center" vertical="center"/>
    </xf>
    <xf numFmtId="20" fontId="36" fillId="0" borderId="113" xfId="0" applyNumberFormat="1" applyFont="1" applyFill="1" applyBorder="1" applyAlignment="1" applyProtection="1">
      <alignment horizontal="center" vertical="center"/>
    </xf>
    <xf numFmtId="20" fontId="4" fillId="4" borderId="129"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56" fontId="3" fillId="2" borderId="17" xfId="0" applyNumberFormat="1" applyFont="1" applyFill="1" applyBorder="1" applyAlignment="1" applyProtection="1">
      <alignment horizontal="center" vertical="center" wrapText="1"/>
      <protection locked="0"/>
    </xf>
    <xf numFmtId="56" fontId="3" fillId="2" borderId="32" xfId="0" applyNumberFormat="1" applyFont="1" applyFill="1" applyBorder="1" applyAlignment="1" applyProtection="1">
      <alignment horizontal="center" vertical="center" wrapText="1"/>
      <protection locked="0"/>
    </xf>
    <xf numFmtId="56" fontId="3" fillId="2" borderId="130" xfId="0" applyNumberFormat="1" applyFont="1" applyFill="1" applyBorder="1" applyAlignment="1" applyProtection="1">
      <alignment horizontal="center" vertical="center" wrapText="1"/>
      <protection locked="0"/>
    </xf>
    <xf numFmtId="0" fontId="3" fillId="2" borderId="110" xfId="0" applyFont="1" applyFill="1" applyBorder="1" applyAlignment="1" applyProtection="1">
      <alignment horizontal="center" vertical="center" wrapText="1"/>
      <protection locked="0"/>
    </xf>
    <xf numFmtId="0" fontId="3" fillId="2" borderId="69" xfId="0" applyFont="1" applyFill="1" applyBorder="1" applyAlignment="1" applyProtection="1">
      <alignment horizontal="center" vertical="center" wrapText="1"/>
      <protection locked="0"/>
    </xf>
    <xf numFmtId="0" fontId="3" fillId="2" borderId="108" xfId="0" applyFont="1" applyFill="1" applyBorder="1" applyAlignment="1" applyProtection="1">
      <alignment horizontal="center" vertical="center" wrapText="1"/>
      <protection locked="0"/>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0" borderId="104"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0" fontId="4" fillId="3" borderId="101" xfId="0" applyFont="1" applyFill="1" applyBorder="1" applyAlignment="1" applyProtection="1">
      <alignment horizontal="left" vertical="center" wrapText="1"/>
    </xf>
    <xf numFmtId="0" fontId="4" fillId="3" borderId="70" xfId="0" applyFont="1" applyFill="1" applyBorder="1" applyAlignment="1" applyProtection="1">
      <alignment horizontal="left" vertical="center" wrapText="1"/>
    </xf>
    <xf numFmtId="0" fontId="4" fillId="3" borderId="107" xfId="0" applyFont="1" applyFill="1" applyBorder="1" applyAlignment="1" applyProtection="1">
      <alignment horizontal="left" vertical="center" wrapText="1"/>
    </xf>
    <xf numFmtId="0" fontId="4" fillId="0" borderId="99" xfId="0" applyFont="1" applyFill="1" applyBorder="1" applyAlignment="1" applyProtection="1">
      <alignment horizontal="center" vertical="center"/>
      <protection locked="0"/>
    </xf>
    <xf numFmtId="0" fontId="4" fillId="0" borderId="74" xfId="0" applyFont="1" applyFill="1" applyBorder="1" applyAlignment="1" applyProtection="1">
      <alignment horizontal="center" vertical="center"/>
      <protection locked="0"/>
    </xf>
    <xf numFmtId="0" fontId="4" fillId="0" borderId="87" xfId="0" applyFont="1" applyFill="1" applyBorder="1" applyAlignment="1" applyProtection="1">
      <alignment horizontal="center" vertical="center"/>
      <protection locked="0"/>
    </xf>
    <xf numFmtId="0" fontId="4" fillId="0" borderId="96" xfId="0" applyFont="1" applyFill="1" applyBorder="1" applyAlignment="1" applyProtection="1">
      <alignment vertical="center"/>
      <protection locked="0"/>
    </xf>
    <xf numFmtId="0" fontId="4" fillId="0" borderId="71" xfId="0" applyFont="1" applyFill="1" applyBorder="1" applyAlignment="1" applyProtection="1">
      <alignment vertical="center"/>
      <protection locked="0"/>
    </xf>
    <xf numFmtId="0" fontId="4" fillId="0" borderId="8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112"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20" fontId="15" fillId="0" borderId="67" xfId="0" applyNumberFormat="1" applyFont="1" applyFill="1" applyBorder="1" applyAlignment="1" applyProtection="1">
      <alignment horizontal="center" vertical="center"/>
      <protection locked="0"/>
    </xf>
    <xf numFmtId="20" fontId="15" fillId="0" borderId="6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shrinkToFit="1"/>
      <protection locked="0"/>
    </xf>
    <xf numFmtId="0" fontId="18" fillId="0" borderId="111" xfId="0" applyFont="1" applyFill="1" applyBorder="1" applyAlignment="1" applyProtection="1">
      <alignment horizontal="center" vertical="center" shrinkToFi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DDDDDD"/>
      <color rgb="FFFFFF99"/>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9</xdr:col>
      <xdr:colOff>99060</xdr:colOff>
      <xdr:row>2</xdr:row>
      <xdr:rowOff>68580</xdr:rowOff>
    </xdr:from>
    <xdr:to>
      <xdr:col>14</xdr:col>
      <xdr:colOff>175260</xdr:colOff>
      <xdr:row>14</xdr:row>
      <xdr:rowOff>60960</xdr:rowOff>
    </xdr:to>
    <xdr:sp macro="" textlink="">
      <xdr:nvSpPr>
        <xdr:cNvPr id="2" name="テキスト ボックス 1"/>
        <xdr:cNvSpPr txBox="1"/>
      </xdr:nvSpPr>
      <xdr:spPr>
        <a:xfrm>
          <a:off x="7132320" y="571500"/>
          <a:ext cx="3162300" cy="3009900"/>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全体の注意事項</a:t>
          </a:r>
          <a:r>
            <a:rPr kumimoji="1" lang="en-US" altLang="ja-JP" sz="1600" b="1">
              <a:solidFill>
                <a:srgbClr val="FF0000"/>
              </a:solidFill>
            </a:rPr>
            <a:t>】</a:t>
          </a:r>
        </a:p>
        <a:p>
          <a:endParaRPr kumimoji="1" lang="en-US" altLang="ja-JP" sz="1200" b="1">
            <a:solidFill>
              <a:srgbClr val="FF0000"/>
            </a:solidFill>
          </a:endParaRPr>
        </a:p>
        <a:p>
          <a:r>
            <a:rPr kumimoji="1" lang="en-US" altLang="ja-JP" sz="1400" b="1">
              <a:solidFill>
                <a:srgbClr val="FF0000"/>
              </a:solidFill>
            </a:rPr>
            <a:t>※</a:t>
          </a:r>
          <a:r>
            <a:rPr kumimoji="1" lang="ja-JP" altLang="en-US" sz="1400" b="1">
              <a:solidFill>
                <a:srgbClr val="FF0000"/>
              </a:solidFill>
            </a:rPr>
            <a:t>　黄色のセルに入力してください。それ以外の部分には入力できません。</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灰色のセルには数式が入力されています。</a:t>
          </a:r>
          <a:endParaRPr kumimoji="1" lang="en-US" altLang="ja-JP" sz="1400" b="1">
            <a:solidFill>
              <a:srgbClr val="FF0000"/>
            </a:solidFill>
          </a:endParaRPr>
        </a:p>
        <a:p>
          <a:r>
            <a:rPr kumimoji="1" lang="ja-JP" altLang="en-US" sz="1400" b="1">
              <a:solidFill>
                <a:srgbClr val="FF0000"/>
              </a:solidFill>
            </a:rPr>
            <a:t>（数式は絶対に変えないでください。）</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別紙３－３、３－４、４－３、４－４、５－３及び５－４以外のシートには保護をかけています。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769620" y="9098280"/>
          <a:ext cx="614934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8307705" y="9098280"/>
          <a:ext cx="6134100"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086600" y="8715375"/>
          <a:ext cx="4857750" cy="95250"/>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59055</xdr:colOff>
      <xdr:row>11</xdr:row>
      <xdr:rowOff>238125</xdr:rowOff>
    </xdr:from>
    <xdr:to>
      <xdr:col>10</xdr:col>
      <xdr:colOff>630555</xdr:colOff>
      <xdr:row>13</xdr:row>
      <xdr:rowOff>190500</xdr:rowOff>
    </xdr:to>
    <xdr:sp macro="" textlink="">
      <xdr:nvSpPr>
        <xdr:cNvPr id="28855" name="AutoShape 20"/>
        <xdr:cNvSpPr>
          <a:spLocks noChangeArrowheads="1"/>
        </xdr:cNvSpPr>
      </xdr:nvSpPr>
      <xdr:spPr bwMode="auto">
        <a:xfrm>
          <a:off x="549211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66675</xdr:colOff>
      <xdr:row>11</xdr:row>
      <xdr:rowOff>238125</xdr:rowOff>
    </xdr:from>
    <xdr:to>
      <xdr:col>21</xdr:col>
      <xdr:colOff>638175</xdr:colOff>
      <xdr:row>13</xdr:row>
      <xdr:rowOff>190500</xdr:rowOff>
    </xdr:to>
    <xdr:sp macro="" textlink="">
      <xdr:nvSpPr>
        <xdr:cNvPr id="28877" name="AutoShape 42"/>
        <xdr:cNvSpPr>
          <a:spLocks noChangeArrowheads="1"/>
        </xdr:cNvSpPr>
      </xdr:nvSpPr>
      <xdr:spPr bwMode="auto">
        <a:xfrm>
          <a:off x="1172527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665389" y="9024257"/>
          <a:ext cx="4850130"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6979104" y="9024257"/>
          <a:ext cx="4948101"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BreakPreview" topLeftCell="A25" zoomScaleNormal="100" zoomScaleSheetLayoutView="100" workbookViewId="0">
      <selection activeCell="E12" sqref="E12"/>
    </sheetView>
  </sheetViews>
  <sheetFormatPr defaultColWidth="9" defaultRowHeight="13.2"/>
  <cols>
    <col min="1" max="1" width="4.109375" style="1" customWidth="1"/>
    <col min="2" max="3" width="3.6640625" style="1" customWidth="1"/>
    <col min="4" max="4" width="45.6640625" style="1" customWidth="1"/>
    <col min="5" max="8" width="9.21875" style="1" customWidth="1"/>
    <col min="9" max="9" width="4.109375" style="1" customWidth="1"/>
    <col min="10" max="16384" width="9" style="1"/>
  </cols>
  <sheetData>
    <row r="1" spans="1:9" s="8" customFormat="1" ht="20.100000000000001" customHeight="1">
      <c r="A1" s="117" t="s">
        <v>44</v>
      </c>
      <c r="B1" s="117"/>
      <c r="C1" s="117"/>
      <c r="D1" s="117"/>
      <c r="E1" s="117"/>
      <c r="F1" s="117"/>
      <c r="G1" s="117"/>
      <c r="H1" s="117"/>
    </row>
    <row r="2" spans="1:9" s="8" customFormat="1" ht="20.100000000000001" customHeight="1">
      <c r="A2" s="117"/>
      <c r="B2" s="117"/>
      <c r="C2" s="117"/>
      <c r="D2" s="117"/>
      <c r="E2" s="117"/>
      <c r="F2" s="117"/>
      <c r="G2" s="117"/>
      <c r="H2" s="117"/>
    </row>
    <row r="3" spans="1:9" s="9" customFormat="1" ht="20.100000000000001" customHeight="1">
      <c r="A3" s="499" t="s">
        <v>323</v>
      </c>
      <c r="B3" s="499"/>
      <c r="C3" s="499"/>
      <c r="D3" s="499"/>
      <c r="E3" s="499"/>
      <c r="F3" s="499"/>
      <c r="G3" s="499"/>
      <c r="H3" s="499"/>
      <c r="I3" s="499"/>
    </row>
    <row r="4" spans="1:9" s="8" customFormat="1" ht="20.100000000000001" customHeight="1">
      <c r="A4" s="116"/>
      <c r="B4" s="117"/>
      <c r="C4" s="117"/>
      <c r="D4" s="117"/>
      <c r="E4" s="117"/>
      <c r="F4" s="117"/>
      <c r="G4" s="117"/>
      <c r="H4" s="117"/>
    </row>
    <row r="5" spans="1:9" ht="20.100000000000001" customHeight="1">
      <c r="A5" s="118"/>
      <c r="B5" s="118"/>
      <c r="C5" s="119"/>
      <c r="D5" s="120" t="s">
        <v>225</v>
      </c>
      <c r="E5" s="511"/>
      <c r="F5" s="511"/>
      <c r="G5" s="511"/>
      <c r="H5" s="511"/>
    </row>
    <row r="6" spans="1:9" ht="20.100000000000001" customHeight="1">
      <c r="A6" s="118"/>
      <c r="B6" s="118"/>
      <c r="C6" s="119"/>
      <c r="D6" s="120" t="s">
        <v>137</v>
      </c>
      <c r="E6" s="512"/>
      <c r="F6" s="512"/>
      <c r="G6" s="512"/>
      <c r="H6" s="512"/>
    </row>
    <row r="7" spans="1:9" ht="20.100000000000001" customHeight="1">
      <c r="A7" s="118"/>
      <c r="B7" s="118"/>
      <c r="C7" s="119"/>
      <c r="D7" s="120" t="s">
        <v>46</v>
      </c>
      <c r="E7" s="512"/>
      <c r="F7" s="512"/>
      <c r="G7" s="512"/>
      <c r="H7" s="512"/>
    </row>
    <row r="8" spans="1:9" ht="20.100000000000001" customHeight="1">
      <c r="A8" s="118"/>
      <c r="B8" s="118"/>
      <c r="C8" s="119"/>
      <c r="D8" s="120"/>
      <c r="E8" s="120"/>
      <c r="F8" s="120"/>
      <c r="G8" s="123"/>
      <c r="H8" s="123"/>
    </row>
    <row r="9" spans="1:9" s="8" customFormat="1" ht="20.100000000000001" customHeight="1">
      <c r="A9" s="121" t="s">
        <v>45</v>
      </c>
      <c r="B9" s="117"/>
      <c r="C9" s="117"/>
      <c r="D9" s="117"/>
      <c r="E9" s="117"/>
      <c r="F9" s="117"/>
      <c r="G9" s="117"/>
      <c r="H9" s="117"/>
    </row>
    <row r="10" spans="1:9" s="8" customFormat="1" ht="20.100000000000001" customHeight="1" thickBot="1">
      <c r="A10" s="121"/>
      <c r="B10" s="117"/>
      <c r="C10" s="117"/>
      <c r="D10" s="117"/>
      <c r="E10" s="117"/>
      <c r="F10" s="117"/>
      <c r="G10" s="117"/>
      <c r="H10" s="117"/>
    </row>
    <row r="11" spans="1:9" s="8" customFormat="1" ht="20.100000000000001" customHeight="1" thickBot="1">
      <c r="A11" s="122"/>
      <c r="B11" s="121" t="s">
        <v>118</v>
      </c>
      <c r="C11" s="117"/>
      <c r="D11" s="117"/>
      <c r="E11" s="117"/>
      <c r="F11" s="117"/>
      <c r="G11" s="117"/>
      <c r="H11" s="117"/>
    </row>
    <row r="12" spans="1:9" s="8" customFormat="1" ht="20.100000000000001" customHeight="1" thickBot="1">
      <c r="A12" s="121"/>
      <c r="B12" s="121"/>
      <c r="C12" s="117"/>
      <c r="D12" s="117"/>
      <c r="E12" s="117"/>
      <c r="F12" s="117"/>
      <c r="G12" s="117"/>
      <c r="H12" s="117"/>
    </row>
    <row r="13" spans="1:9" s="8" customFormat="1" ht="20.100000000000001" customHeight="1" thickBot="1">
      <c r="A13" s="122"/>
      <c r="B13" s="121" t="s">
        <v>117</v>
      </c>
      <c r="C13" s="117"/>
      <c r="D13" s="117"/>
      <c r="E13" s="117"/>
      <c r="F13" s="117"/>
      <c r="G13" s="117"/>
      <c r="H13" s="117"/>
    </row>
    <row r="14" spans="1:9" s="8" customFormat="1" ht="20.100000000000001" customHeight="1" thickBot="1">
      <c r="A14" s="121"/>
      <c r="B14" s="117"/>
      <c r="C14" s="117"/>
      <c r="D14" s="117"/>
      <c r="E14" s="117"/>
      <c r="F14" s="117"/>
      <c r="G14" s="117"/>
      <c r="H14" s="117"/>
    </row>
    <row r="15" spans="1:9" ht="20.100000000000001" customHeight="1">
      <c r="A15" s="119"/>
      <c r="B15" s="500" t="s">
        <v>47</v>
      </c>
      <c r="C15" s="501"/>
      <c r="D15" s="501"/>
      <c r="E15" s="504" t="s">
        <v>48</v>
      </c>
      <c r="F15" s="505"/>
      <c r="G15" s="505"/>
      <c r="H15" s="506"/>
    </row>
    <row r="16" spans="1:9" ht="20.100000000000001" customHeight="1">
      <c r="A16" s="119"/>
      <c r="B16" s="502"/>
      <c r="C16" s="503"/>
      <c r="D16" s="503"/>
      <c r="E16" s="507" t="s">
        <v>215</v>
      </c>
      <c r="F16" s="508"/>
      <c r="G16" s="507" t="s">
        <v>216</v>
      </c>
      <c r="H16" s="509"/>
    </row>
    <row r="17" spans="1:8" ht="20.100000000000001" customHeight="1">
      <c r="A17" s="119"/>
      <c r="B17" s="188" t="s">
        <v>106</v>
      </c>
      <c r="C17" s="125"/>
      <c r="D17" s="179"/>
      <c r="E17" s="124"/>
      <c r="F17" s="124"/>
      <c r="G17" s="125"/>
      <c r="H17" s="126"/>
    </row>
    <row r="18" spans="1:8" ht="33.75" customHeight="1">
      <c r="A18" s="119"/>
      <c r="B18" s="510"/>
      <c r="C18" s="298" t="s">
        <v>285</v>
      </c>
      <c r="D18" s="299" t="s">
        <v>338</v>
      </c>
      <c r="E18" s="493"/>
      <c r="F18" s="494"/>
      <c r="G18" s="491"/>
      <c r="H18" s="492"/>
    </row>
    <row r="19" spans="1:8" ht="33.75" customHeight="1">
      <c r="A19" s="119"/>
      <c r="B19" s="510"/>
      <c r="C19" s="298" t="s">
        <v>326</v>
      </c>
      <c r="D19" s="474" t="s">
        <v>334</v>
      </c>
      <c r="E19" s="493"/>
      <c r="F19" s="494"/>
      <c r="G19" s="491"/>
      <c r="H19" s="492"/>
    </row>
    <row r="20" spans="1:8" ht="33.75" customHeight="1">
      <c r="A20" s="119"/>
      <c r="B20" s="510"/>
      <c r="C20" s="298" t="s">
        <v>327</v>
      </c>
      <c r="D20" s="356" t="s">
        <v>311</v>
      </c>
      <c r="E20" s="493"/>
      <c r="F20" s="494"/>
      <c r="G20" s="493"/>
      <c r="H20" s="492"/>
    </row>
    <row r="21" spans="1:8" ht="33.75" customHeight="1">
      <c r="A21" s="119"/>
      <c r="B21" s="510"/>
      <c r="C21" s="298" t="s">
        <v>328</v>
      </c>
      <c r="D21" s="298" t="s">
        <v>286</v>
      </c>
      <c r="E21" s="493"/>
      <c r="F21" s="494"/>
      <c r="G21" s="491"/>
      <c r="H21" s="492"/>
    </row>
    <row r="22" spans="1:8" ht="33.75" customHeight="1">
      <c r="A22" s="119"/>
      <c r="B22" s="127"/>
      <c r="C22" s="298" t="s">
        <v>329</v>
      </c>
      <c r="D22" s="299" t="s">
        <v>287</v>
      </c>
      <c r="E22" s="493"/>
      <c r="F22" s="494"/>
      <c r="G22" s="491"/>
      <c r="H22" s="492"/>
    </row>
    <row r="23" spans="1:8" ht="33.75" customHeight="1">
      <c r="A23" s="119"/>
      <c r="B23" s="297"/>
      <c r="C23" s="298" t="s">
        <v>330</v>
      </c>
      <c r="D23" s="300" t="s">
        <v>288</v>
      </c>
      <c r="E23" s="493"/>
      <c r="F23" s="494"/>
      <c r="G23" s="491"/>
      <c r="H23" s="492"/>
    </row>
    <row r="24" spans="1:8" ht="33.75" customHeight="1">
      <c r="A24" s="119"/>
      <c r="B24" s="127"/>
      <c r="C24" s="298" t="s">
        <v>331</v>
      </c>
      <c r="D24" s="310" t="s">
        <v>306</v>
      </c>
      <c r="E24" s="493"/>
      <c r="F24" s="494"/>
      <c r="G24" s="491"/>
      <c r="H24" s="492"/>
    </row>
    <row r="25" spans="1:8" ht="33.75" customHeight="1">
      <c r="A25" s="119"/>
      <c r="B25" s="406"/>
      <c r="C25" s="298" t="s">
        <v>332</v>
      </c>
      <c r="D25" s="408" t="s">
        <v>335</v>
      </c>
      <c r="E25" s="493"/>
      <c r="F25" s="494"/>
      <c r="G25" s="491"/>
      <c r="H25" s="492"/>
    </row>
    <row r="26" spans="1:8" ht="33.75" customHeight="1" thickBot="1">
      <c r="A26" s="119"/>
      <c r="B26" s="127"/>
      <c r="C26" s="298" t="s">
        <v>333</v>
      </c>
      <c r="D26" s="407" t="s">
        <v>336</v>
      </c>
      <c r="E26" s="493"/>
      <c r="F26" s="494"/>
      <c r="G26" s="491"/>
      <c r="H26" s="492"/>
    </row>
    <row r="27" spans="1:8" ht="20.100000000000001" customHeight="1">
      <c r="A27" s="119"/>
      <c r="B27" s="514" t="s">
        <v>145</v>
      </c>
      <c r="C27" s="515"/>
      <c r="D27" s="515"/>
      <c r="E27" s="515"/>
      <c r="F27" s="515"/>
      <c r="G27" s="515"/>
      <c r="H27" s="516"/>
    </row>
    <row r="28" spans="1:8" ht="33.75" customHeight="1">
      <c r="A28" s="119"/>
      <c r="B28" s="510"/>
      <c r="C28" s="130" t="s">
        <v>146</v>
      </c>
      <c r="D28" s="131"/>
      <c r="E28" s="497"/>
      <c r="F28" s="498"/>
      <c r="G28" s="495"/>
      <c r="H28" s="496"/>
    </row>
    <row r="29" spans="1:8" ht="33.75" customHeight="1">
      <c r="A29" s="119"/>
      <c r="B29" s="510"/>
      <c r="C29" s="130" t="s">
        <v>107</v>
      </c>
      <c r="D29" s="131"/>
      <c r="E29" s="497"/>
      <c r="F29" s="498"/>
      <c r="G29" s="495"/>
      <c r="H29" s="496"/>
    </row>
    <row r="30" spans="1:8" ht="33.75" customHeight="1">
      <c r="A30" s="119"/>
      <c r="B30" s="510"/>
      <c r="C30" s="130" t="s">
        <v>108</v>
      </c>
      <c r="D30" s="131"/>
      <c r="E30" s="497"/>
      <c r="F30" s="498"/>
      <c r="G30" s="495"/>
      <c r="H30" s="496"/>
    </row>
    <row r="31" spans="1:8" ht="33.75" customHeight="1" thickBot="1">
      <c r="A31" s="119"/>
      <c r="B31" s="513"/>
      <c r="C31" s="128" t="s">
        <v>147</v>
      </c>
      <c r="D31" s="129"/>
      <c r="E31" s="517"/>
      <c r="F31" s="518"/>
      <c r="G31" s="517"/>
      <c r="H31" s="519"/>
    </row>
    <row r="32" spans="1:8" ht="20.100000000000001" customHeight="1">
      <c r="A32" s="119"/>
    </row>
    <row r="33" spans="1:3" ht="10.5" customHeight="1"/>
    <row r="35" spans="1:3" ht="21">
      <c r="A35" s="362" t="s">
        <v>222</v>
      </c>
      <c r="B35" s="362"/>
      <c r="C35" s="361"/>
    </row>
    <row r="36" spans="1:3" ht="21">
      <c r="A36" s="362" t="s">
        <v>223</v>
      </c>
      <c r="B36" s="362"/>
      <c r="C36" s="361"/>
    </row>
    <row r="37" spans="1:3" ht="21">
      <c r="A37" s="362" t="s">
        <v>224</v>
      </c>
      <c r="B37" s="362"/>
      <c r="C37" s="361"/>
    </row>
    <row r="38" spans="1:3" ht="21">
      <c r="A38" s="362" t="s">
        <v>289</v>
      </c>
      <c r="B38" s="362"/>
      <c r="C38" s="361"/>
    </row>
    <row r="39" spans="1:3" ht="21">
      <c r="A39" s="362" t="s">
        <v>290</v>
      </c>
      <c r="B39" s="362"/>
      <c r="C39" s="361"/>
    </row>
    <row r="40" spans="1:3">
      <c r="A40" s="363"/>
      <c r="B40" s="363"/>
    </row>
    <row r="41" spans="1:3">
      <c r="A41" s="363"/>
      <c r="B41" s="363"/>
    </row>
  </sheetData>
  <sheetProtection password="CC55" sheet="1" objects="1" scenarios="1"/>
  <mergeCells count="37">
    <mergeCell ref="E5:H5"/>
    <mergeCell ref="E7:H7"/>
    <mergeCell ref="E6:H6"/>
    <mergeCell ref="E19:F19"/>
    <mergeCell ref="B28:B31"/>
    <mergeCell ref="B27:H27"/>
    <mergeCell ref="E25:F25"/>
    <mergeCell ref="G25:H25"/>
    <mergeCell ref="E26:F26"/>
    <mergeCell ref="G30:H30"/>
    <mergeCell ref="G26:H26"/>
    <mergeCell ref="E31:F31"/>
    <mergeCell ref="E29:F29"/>
    <mergeCell ref="E30:F30"/>
    <mergeCell ref="G31:H31"/>
    <mergeCell ref="G29:H29"/>
    <mergeCell ref="G28:H28"/>
    <mergeCell ref="G24:H24"/>
    <mergeCell ref="E28:F28"/>
    <mergeCell ref="G22:H22"/>
    <mergeCell ref="A3:I3"/>
    <mergeCell ref="E20:F20"/>
    <mergeCell ref="G20:H20"/>
    <mergeCell ref="G21:H21"/>
    <mergeCell ref="E21:F21"/>
    <mergeCell ref="B15:D16"/>
    <mergeCell ref="E15:H15"/>
    <mergeCell ref="E16:F16"/>
    <mergeCell ref="G16:H16"/>
    <mergeCell ref="E18:F18"/>
    <mergeCell ref="B18:B21"/>
    <mergeCell ref="G18:H18"/>
    <mergeCell ref="G19:H19"/>
    <mergeCell ref="E23:F23"/>
    <mergeCell ref="G23:H23"/>
    <mergeCell ref="E22:F22"/>
    <mergeCell ref="E24:F24"/>
  </mergeCells>
  <phoneticPr fontId="2"/>
  <dataValidations count="1">
    <dataValidation type="list" allowBlank="1" showInputMessage="1" showErrorMessage="1" sqref="A11 A13 E28:F31 G31:H31">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topLeftCell="A13" zoomScale="90" zoomScaleNormal="100" zoomScaleSheetLayoutView="90" workbookViewId="0">
      <selection activeCell="U23" sqref="U23"/>
    </sheetView>
  </sheetViews>
  <sheetFormatPr defaultColWidth="9" defaultRowHeight="19.5" customHeight="1"/>
  <cols>
    <col min="1" max="1" width="3.10937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3.6640625" style="105" customWidth="1"/>
    <col min="11" max="11" width="3.10937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20" width="3.33203125" style="105" customWidth="1"/>
    <col min="21" max="16384" width="9" style="105"/>
  </cols>
  <sheetData>
    <row r="1" spans="1:19" ht="19.5" customHeight="1">
      <c r="A1" s="104" t="s">
        <v>189</v>
      </c>
      <c r="K1" s="104" t="s">
        <v>189</v>
      </c>
    </row>
    <row r="2" spans="1:19" ht="19.5" customHeight="1" thickBot="1">
      <c r="A2" s="753" t="s">
        <v>190</v>
      </c>
      <c r="B2" s="753"/>
      <c r="C2" s="753"/>
      <c r="D2" s="753"/>
      <c r="E2" s="753"/>
      <c r="F2" s="753"/>
      <c r="G2" s="753"/>
      <c r="H2" s="753"/>
      <c r="I2" s="753"/>
      <c r="K2" s="753" t="s">
        <v>190</v>
      </c>
      <c r="L2" s="753"/>
      <c r="M2" s="753"/>
      <c r="N2" s="753"/>
      <c r="O2" s="753"/>
      <c r="P2" s="753"/>
      <c r="Q2" s="753"/>
      <c r="R2" s="753"/>
      <c r="S2" s="753"/>
    </row>
    <row r="3" spans="1:19" ht="22.5" customHeight="1" thickBot="1">
      <c r="A3" s="763" t="s">
        <v>191</v>
      </c>
      <c r="B3" s="764"/>
      <c r="C3" s="764"/>
      <c r="D3" s="764"/>
      <c r="E3" s="764"/>
      <c r="F3" s="764"/>
      <c r="G3" s="764"/>
      <c r="H3" s="764"/>
      <c r="I3" s="765"/>
      <c r="K3" s="763" t="s">
        <v>191</v>
      </c>
      <c r="L3" s="764"/>
      <c r="M3" s="764"/>
      <c r="N3" s="764"/>
      <c r="O3" s="764"/>
      <c r="P3" s="764"/>
      <c r="Q3" s="764"/>
      <c r="R3" s="764"/>
      <c r="S3" s="765"/>
    </row>
    <row r="4" spans="1:19" ht="24.75" customHeight="1" thickBot="1">
      <c r="A4" s="772" t="s">
        <v>192</v>
      </c>
      <c r="B4" s="773"/>
      <c r="C4" s="773"/>
      <c r="D4" s="773"/>
      <c r="E4" s="773"/>
      <c r="F4" s="773"/>
      <c r="G4" s="774" t="s">
        <v>256</v>
      </c>
      <c r="H4" s="774"/>
      <c r="I4" s="775"/>
      <c r="K4" s="772" t="s">
        <v>192</v>
      </c>
      <c r="L4" s="773"/>
      <c r="M4" s="773"/>
      <c r="N4" s="773"/>
      <c r="O4" s="773"/>
      <c r="P4" s="773"/>
      <c r="Q4" s="774" t="s">
        <v>256</v>
      </c>
      <c r="R4" s="774"/>
      <c r="S4" s="775"/>
    </row>
    <row r="5" spans="1:19" ht="19.5" customHeight="1">
      <c r="A5" s="776" t="s">
        <v>193</v>
      </c>
      <c r="B5" s="777"/>
      <c r="C5" s="777"/>
      <c r="D5" s="777"/>
      <c r="E5" s="777"/>
      <c r="F5" s="778"/>
      <c r="G5" s="779" t="s">
        <v>194</v>
      </c>
      <c r="H5" s="777"/>
      <c r="I5" s="780"/>
      <c r="K5" s="776" t="s">
        <v>193</v>
      </c>
      <c r="L5" s="777"/>
      <c r="M5" s="777"/>
      <c r="N5" s="777"/>
      <c r="O5" s="777"/>
      <c r="P5" s="778"/>
      <c r="Q5" s="779" t="s">
        <v>194</v>
      </c>
      <c r="R5" s="777"/>
      <c r="S5" s="780"/>
    </row>
    <row r="6" spans="1:19" ht="19.5" customHeight="1" thickBot="1">
      <c r="A6" s="756" t="s">
        <v>195</v>
      </c>
      <c r="B6" s="757"/>
      <c r="C6" s="757"/>
      <c r="D6" s="757"/>
      <c r="E6" s="757"/>
      <c r="F6" s="758"/>
      <c r="G6" s="759" t="s">
        <v>196</v>
      </c>
      <c r="H6" s="757"/>
      <c r="I6" s="760"/>
      <c r="K6" s="756" t="s">
        <v>195</v>
      </c>
      <c r="L6" s="757"/>
      <c r="M6" s="757"/>
      <c r="N6" s="757"/>
      <c r="O6" s="757"/>
      <c r="P6" s="758"/>
      <c r="Q6" s="759" t="s">
        <v>196</v>
      </c>
      <c r="R6" s="757"/>
      <c r="S6" s="760"/>
    </row>
    <row r="7" spans="1:19" ht="22.5" customHeight="1" thickBot="1">
      <c r="A7" s="772" t="s">
        <v>197</v>
      </c>
      <c r="B7" s="773"/>
      <c r="C7" s="864"/>
      <c r="D7" s="865" t="s">
        <v>198</v>
      </c>
      <c r="E7" s="773"/>
      <c r="F7" s="864"/>
      <c r="G7" s="861" t="s">
        <v>199</v>
      </c>
      <c r="H7" s="862"/>
      <c r="I7" s="863"/>
      <c r="K7" s="772" t="s">
        <v>197</v>
      </c>
      <c r="L7" s="773"/>
      <c r="M7" s="864"/>
      <c r="N7" s="865" t="s">
        <v>198</v>
      </c>
      <c r="O7" s="773"/>
      <c r="P7" s="864"/>
      <c r="Q7" s="861" t="s">
        <v>199</v>
      </c>
      <c r="R7" s="862"/>
      <c r="S7" s="863"/>
    </row>
    <row r="8" spans="1:19" ht="14.25" customHeight="1">
      <c r="A8" s="761" t="s">
        <v>200</v>
      </c>
      <c r="B8" s="766" t="s">
        <v>201</v>
      </c>
      <c r="C8" s="287"/>
      <c r="D8" s="288"/>
      <c r="E8" s="289"/>
      <c r="F8" s="754" t="s">
        <v>202</v>
      </c>
      <c r="G8" s="290"/>
      <c r="H8" s="288"/>
      <c r="I8" s="291"/>
      <c r="K8" s="761" t="s">
        <v>200</v>
      </c>
      <c r="L8" s="766" t="s">
        <v>201</v>
      </c>
      <c r="M8" s="287"/>
      <c r="N8" s="288"/>
      <c r="O8" s="289"/>
      <c r="P8" s="754" t="s">
        <v>202</v>
      </c>
      <c r="Q8" s="290"/>
      <c r="R8" s="288"/>
      <c r="S8" s="291"/>
    </row>
    <row r="9" spans="1:19" ht="14.25" customHeight="1" thickBot="1">
      <c r="A9" s="762"/>
      <c r="B9" s="767"/>
      <c r="C9" s="292"/>
      <c r="D9" s="293"/>
      <c r="E9" s="294" t="s">
        <v>203</v>
      </c>
      <c r="F9" s="755"/>
      <c r="G9" s="295"/>
      <c r="H9" s="293"/>
      <c r="I9" s="296" t="s">
        <v>203</v>
      </c>
      <c r="K9" s="762"/>
      <c r="L9" s="767"/>
      <c r="M9" s="292"/>
      <c r="N9" s="293"/>
      <c r="O9" s="294" t="s">
        <v>203</v>
      </c>
      <c r="P9" s="755"/>
      <c r="Q9" s="295"/>
      <c r="R9" s="293"/>
      <c r="S9" s="296" t="s">
        <v>203</v>
      </c>
    </row>
    <row r="10" spans="1:19" ht="24" customHeight="1">
      <c r="A10" s="191"/>
      <c r="B10" s="715" t="s">
        <v>204</v>
      </c>
      <c r="C10" s="716"/>
      <c r="D10" s="717" t="s">
        <v>205</v>
      </c>
      <c r="E10" s="708"/>
      <c r="F10" s="192" t="s">
        <v>206</v>
      </c>
      <c r="G10" s="707" t="s">
        <v>207</v>
      </c>
      <c r="H10" s="708"/>
      <c r="I10" s="201" t="s">
        <v>206</v>
      </c>
      <c r="K10" s="191"/>
      <c r="L10" s="715" t="s">
        <v>204</v>
      </c>
      <c r="M10" s="716"/>
      <c r="N10" s="717" t="s">
        <v>205</v>
      </c>
      <c r="O10" s="708"/>
      <c r="P10" s="192" t="s">
        <v>206</v>
      </c>
      <c r="Q10" s="707" t="s">
        <v>207</v>
      </c>
      <c r="R10" s="708"/>
      <c r="S10" s="201" t="s">
        <v>206</v>
      </c>
    </row>
    <row r="11" spans="1:19" ht="19.5" customHeight="1">
      <c r="A11" s="106">
        <v>1</v>
      </c>
      <c r="B11" s="857"/>
      <c r="C11" s="858"/>
      <c r="D11" s="484"/>
      <c r="E11" s="107" t="s">
        <v>0</v>
      </c>
      <c r="F11" s="475"/>
      <c r="G11" s="109" t="s">
        <v>257</v>
      </c>
      <c r="H11" s="487"/>
      <c r="I11" s="488"/>
      <c r="K11" s="106">
        <v>1</v>
      </c>
      <c r="L11" s="857"/>
      <c r="M11" s="858"/>
      <c r="N11" s="484"/>
      <c r="O11" s="107" t="s">
        <v>257</v>
      </c>
      <c r="P11" s="475"/>
      <c r="Q11" s="109" t="s">
        <v>257</v>
      </c>
      <c r="R11" s="487"/>
      <c r="S11" s="488"/>
    </row>
    <row r="12" spans="1:19" ht="19.5" customHeight="1">
      <c r="A12" s="106">
        <v>2</v>
      </c>
      <c r="B12" s="857"/>
      <c r="C12" s="858"/>
      <c r="D12" s="484"/>
      <c r="E12" s="107" t="s">
        <v>257</v>
      </c>
      <c r="F12" s="475"/>
      <c r="G12" s="109" t="s">
        <v>257</v>
      </c>
      <c r="H12" s="487"/>
      <c r="I12" s="488"/>
      <c r="K12" s="106">
        <v>2</v>
      </c>
      <c r="L12" s="857"/>
      <c r="M12" s="858"/>
      <c r="N12" s="484"/>
      <c r="O12" s="107" t="s">
        <v>257</v>
      </c>
      <c r="P12" s="475"/>
      <c r="Q12" s="109" t="s">
        <v>257</v>
      </c>
      <c r="R12" s="487"/>
      <c r="S12" s="488"/>
    </row>
    <row r="13" spans="1:19" ht="19.5" customHeight="1">
      <c r="A13" s="106">
        <v>3</v>
      </c>
      <c r="B13" s="857"/>
      <c r="C13" s="858"/>
      <c r="D13" s="484"/>
      <c r="E13" s="107" t="s">
        <v>257</v>
      </c>
      <c r="F13" s="475"/>
      <c r="G13" s="109" t="s">
        <v>257</v>
      </c>
      <c r="H13" s="487"/>
      <c r="I13" s="488"/>
      <c r="K13" s="106">
        <v>3</v>
      </c>
      <c r="L13" s="857"/>
      <c r="M13" s="858"/>
      <c r="N13" s="484"/>
      <c r="O13" s="107" t="s">
        <v>257</v>
      </c>
      <c r="P13" s="475"/>
      <c r="Q13" s="109" t="s">
        <v>257</v>
      </c>
      <c r="R13" s="487"/>
      <c r="S13" s="488"/>
    </row>
    <row r="14" spans="1:19" ht="19.5" customHeight="1">
      <c r="A14" s="106">
        <v>4</v>
      </c>
      <c r="B14" s="857"/>
      <c r="C14" s="858"/>
      <c r="D14" s="484"/>
      <c r="E14" s="107" t="s">
        <v>257</v>
      </c>
      <c r="F14" s="475"/>
      <c r="G14" s="109" t="s">
        <v>257</v>
      </c>
      <c r="H14" s="487"/>
      <c r="I14" s="488"/>
      <c r="K14" s="106">
        <v>4</v>
      </c>
      <c r="L14" s="857"/>
      <c r="M14" s="858"/>
      <c r="N14" s="484"/>
      <c r="O14" s="107" t="s">
        <v>257</v>
      </c>
      <c r="P14" s="475"/>
      <c r="Q14" s="109" t="s">
        <v>257</v>
      </c>
      <c r="R14" s="487"/>
      <c r="S14" s="488"/>
    </row>
    <row r="15" spans="1:19" ht="19.5" customHeight="1">
      <c r="A15" s="106">
        <v>5</v>
      </c>
      <c r="B15" s="857"/>
      <c r="C15" s="858"/>
      <c r="D15" s="484"/>
      <c r="E15" s="107" t="s">
        <v>257</v>
      </c>
      <c r="F15" s="475"/>
      <c r="G15" s="109" t="s">
        <v>257</v>
      </c>
      <c r="H15" s="487"/>
      <c r="I15" s="488"/>
      <c r="K15" s="106">
        <v>5</v>
      </c>
      <c r="L15" s="857"/>
      <c r="M15" s="858"/>
      <c r="N15" s="484"/>
      <c r="O15" s="107" t="s">
        <v>257</v>
      </c>
      <c r="P15" s="475"/>
      <c r="Q15" s="109" t="s">
        <v>257</v>
      </c>
      <c r="R15" s="487"/>
      <c r="S15" s="488"/>
    </row>
    <row r="16" spans="1:19" ht="19.5" customHeight="1">
      <c r="A16" s="106">
        <v>6</v>
      </c>
      <c r="B16" s="857"/>
      <c r="C16" s="858"/>
      <c r="D16" s="484"/>
      <c r="E16" s="107" t="s">
        <v>257</v>
      </c>
      <c r="F16" s="475"/>
      <c r="G16" s="109" t="s">
        <v>257</v>
      </c>
      <c r="H16" s="487"/>
      <c r="I16" s="488"/>
      <c r="K16" s="106">
        <v>6</v>
      </c>
      <c r="L16" s="857"/>
      <c r="M16" s="858"/>
      <c r="N16" s="484"/>
      <c r="O16" s="107" t="s">
        <v>257</v>
      </c>
      <c r="P16" s="475"/>
      <c r="Q16" s="109" t="s">
        <v>257</v>
      </c>
      <c r="R16" s="487"/>
      <c r="S16" s="488"/>
    </row>
    <row r="17" spans="1:19" ht="19.5" customHeight="1">
      <c r="A17" s="106">
        <v>7</v>
      </c>
      <c r="B17" s="857"/>
      <c r="C17" s="858"/>
      <c r="D17" s="484"/>
      <c r="E17" s="107" t="s">
        <v>257</v>
      </c>
      <c r="F17" s="475"/>
      <c r="G17" s="109" t="s">
        <v>257</v>
      </c>
      <c r="H17" s="487"/>
      <c r="I17" s="488"/>
      <c r="K17" s="106">
        <v>7</v>
      </c>
      <c r="L17" s="857"/>
      <c r="M17" s="858"/>
      <c r="N17" s="484"/>
      <c r="O17" s="107" t="s">
        <v>257</v>
      </c>
      <c r="P17" s="475"/>
      <c r="Q17" s="109" t="s">
        <v>257</v>
      </c>
      <c r="R17" s="487"/>
      <c r="S17" s="488"/>
    </row>
    <row r="18" spans="1:19" ht="19.5" customHeight="1">
      <c r="A18" s="106">
        <v>8</v>
      </c>
      <c r="B18" s="857"/>
      <c r="C18" s="858"/>
      <c r="D18" s="484"/>
      <c r="E18" s="107" t="s">
        <v>257</v>
      </c>
      <c r="F18" s="475"/>
      <c r="G18" s="109" t="s">
        <v>257</v>
      </c>
      <c r="H18" s="487"/>
      <c r="I18" s="488"/>
      <c r="K18" s="106">
        <v>8</v>
      </c>
      <c r="L18" s="857"/>
      <c r="M18" s="858"/>
      <c r="N18" s="484"/>
      <c r="O18" s="107" t="s">
        <v>257</v>
      </c>
      <c r="P18" s="475"/>
      <c r="Q18" s="109" t="s">
        <v>257</v>
      </c>
      <c r="R18" s="487"/>
      <c r="S18" s="488"/>
    </row>
    <row r="19" spans="1:19" ht="19.5" customHeight="1">
      <c r="A19" s="106">
        <v>9</v>
      </c>
      <c r="B19" s="857"/>
      <c r="C19" s="858"/>
      <c r="D19" s="484"/>
      <c r="E19" s="107" t="s">
        <v>257</v>
      </c>
      <c r="F19" s="475"/>
      <c r="G19" s="109" t="s">
        <v>257</v>
      </c>
      <c r="H19" s="487"/>
      <c r="I19" s="488"/>
      <c r="K19" s="106">
        <v>9</v>
      </c>
      <c r="L19" s="857"/>
      <c r="M19" s="858"/>
      <c r="N19" s="484"/>
      <c r="O19" s="107" t="s">
        <v>257</v>
      </c>
      <c r="P19" s="475"/>
      <c r="Q19" s="109" t="s">
        <v>257</v>
      </c>
      <c r="R19" s="487"/>
      <c r="S19" s="488"/>
    </row>
    <row r="20" spans="1:19" ht="19.5" customHeight="1">
      <c r="A20" s="106">
        <v>10</v>
      </c>
      <c r="B20" s="857"/>
      <c r="C20" s="858"/>
      <c r="D20" s="484"/>
      <c r="E20" s="107" t="s">
        <v>257</v>
      </c>
      <c r="F20" s="475"/>
      <c r="G20" s="109" t="s">
        <v>257</v>
      </c>
      <c r="H20" s="487"/>
      <c r="I20" s="488"/>
      <c r="K20" s="106">
        <v>10</v>
      </c>
      <c r="L20" s="857"/>
      <c r="M20" s="858"/>
      <c r="N20" s="484"/>
      <c r="O20" s="107" t="s">
        <v>257</v>
      </c>
      <c r="P20" s="475"/>
      <c r="Q20" s="109" t="s">
        <v>257</v>
      </c>
      <c r="R20" s="487"/>
      <c r="S20" s="488"/>
    </row>
    <row r="21" spans="1:19" ht="19.5" customHeight="1">
      <c r="A21" s="106">
        <v>11</v>
      </c>
      <c r="B21" s="857"/>
      <c r="C21" s="858"/>
      <c r="D21" s="484"/>
      <c r="E21" s="107" t="s">
        <v>257</v>
      </c>
      <c r="F21" s="475"/>
      <c r="G21" s="109" t="s">
        <v>257</v>
      </c>
      <c r="H21" s="487"/>
      <c r="I21" s="488"/>
      <c r="K21" s="106">
        <v>11</v>
      </c>
      <c r="L21" s="857"/>
      <c r="M21" s="858"/>
      <c r="N21" s="484"/>
      <c r="O21" s="107" t="s">
        <v>257</v>
      </c>
      <c r="P21" s="475"/>
      <c r="Q21" s="109" t="s">
        <v>257</v>
      </c>
      <c r="R21" s="487"/>
      <c r="S21" s="488"/>
    </row>
    <row r="22" spans="1:19" ht="19.5" customHeight="1">
      <c r="A22" s="106">
        <v>12</v>
      </c>
      <c r="B22" s="857"/>
      <c r="C22" s="858"/>
      <c r="D22" s="484"/>
      <c r="E22" s="107" t="s">
        <v>257</v>
      </c>
      <c r="F22" s="475"/>
      <c r="G22" s="109" t="s">
        <v>257</v>
      </c>
      <c r="H22" s="487"/>
      <c r="I22" s="488"/>
      <c r="K22" s="106">
        <v>12</v>
      </c>
      <c r="L22" s="857"/>
      <c r="M22" s="858"/>
      <c r="N22" s="484"/>
      <c r="O22" s="107" t="s">
        <v>257</v>
      </c>
      <c r="P22" s="475"/>
      <c r="Q22" s="109" t="s">
        <v>257</v>
      </c>
      <c r="R22" s="487"/>
      <c r="S22" s="488"/>
    </row>
    <row r="23" spans="1:19" ht="19.5" customHeight="1">
      <c r="A23" s="106">
        <v>13</v>
      </c>
      <c r="B23" s="857"/>
      <c r="C23" s="858"/>
      <c r="D23" s="484"/>
      <c r="E23" s="107" t="s">
        <v>257</v>
      </c>
      <c r="F23" s="475"/>
      <c r="G23" s="109" t="s">
        <v>257</v>
      </c>
      <c r="H23" s="487"/>
      <c r="I23" s="488"/>
      <c r="K23" s="106">
        <v>13</v>
      </c>
      <c r="L23" s="857"/>
      <c r="M23" s="858"/>
      <c r="N23" s="484"/>
      <c r="O23" s="107" t="s">
        <v>257</v>
      </c>
      <c r="P23" s="475"/>
      <c r="Q23" s="109" t="s">
        <v>257</v>
      </c>
      <c r="R23" s="487"/>
      <c r="S23" s="488"/>
    </row>
    <row r="24" spans="1:19" ht="19.5" customHeight="1">
      <c r="A24" s="106">
        <v>14</v>
      </c>
      <c r="B24" s="857"/>
      <c r="C24" s="858"/>
      <c r="D24" s="484"/>
      <c r="E24" s="107" t="s">
        <v>257</v>
      </c>
      <c r="F24" s="475"/>
      <c r="G24" s="109" t="s">
        <v>257</v>
      </c>
      <c r="H24" s="487"/>
      <c r="I24" s="488"/>
      <c r="K24" s="106">
        <v>14</v>
      </c>
      <c r="L24" s="857"/>
      <c r="M24" s="858"/>
      <c r="N24" s="484"/>
      <c r="O24" s="107" t="s">
        <v>257</v>
      </c>
      <c r="P24" s="475"/>
      <c r="Q24" s="109" t="s">
        <v>257</v>
      </c>
      <c r="R24" s="487"/>
      <c r="S24" s="488"/>
    </row>
    <row r="25" spans="1:19" ht="19.5" customHeight="1">
      <c r="A25" s="106">
        <v>15</v>
      </c>
      <c r="B25" s="857"/>
      <c r="C25" s="858"/>
      <c r="D25" s="484"/>
      <c r="E25" s="107" t="s">
        <v>257</v>
      </c>
      <c r="F25" s="475"/>
      <c r="G25" s="109" t="s">
        <v>257</v>
      </c>
      <c r="H25" s="487"/>
      <c r="I25" s="488"/>
      <c r="K25" s="106">
        <v>15</v>
      </c>
      <c r="L25" s="857"/>
      <c r="M25" s="858"/>
      <c r="N25" s="484"/>
      <c r="O25" s="107" t="s">
        <v>257</v>
      </c>
      <c r="P25" s="475"/>
      <c r="Q25" s="109" t="s">
        <v>257</v>
      </c>
      <c r="R25" s="487"/>
      <c r="S25" s="488"/>
    </row>
    <row r="26" spans="1:19" ht="19.5" customHeight="1">
      <c r="A26" s="106">
        <v>16</v>
      </c>
      <c r="B26" s="857"/>
      <c r="C26" s="858"/>
      <c r="D26" s="484"/>
      <c r="E26" s="107" t="s">
        <v>257</v>
      </c>
      <c r="F26" s="475"/>
      <c r="G26" s="109" t="s">
        <v>257</v>
      </c>
      <c r="H26" s="487"/>
      <c r="I26" s="488"/>
      <c r="K26" s="106">
        <v>16</v>
      </c>
      <c r="L26" s="857"/>
      <c r="M26" s="858"/>
      <c r="N26" s="484"/>
      <c r="O26" s="107" t="s">
        <v>257</v>
      </c>
      <c r="P26" s="475"/>
      <c r="Q26" s="109" t="s">
        <v>257</v>
      </c>
      <c r="R26" s="487"/>
      <c r="S26" s="488"/>
    </row>
    <row r="27" spans="1:19" ht="19.5" customHeight="1">
      <c r="A27" s="106">
        <v>17</v>
      </c>
      <c r="B27" s="857"/>
      <c r="C27" s="858"/>
      <c r="D27" s="484"/>
      <c r="E27" s="107" t="s">
        <v>257</v>
      </c>
      <c r="F27" s="475"/>
      <c r="G27" s="109" t="s">
        <v>257</v>
      </c>
      <c r="H27" s="487"/>
      <c r="I27" s="488"/>
      <c r="K27" s="106">
        <v>17</v>
      </c>
      <c r="L27" s="857"/>
      <c r="M27" s="858"/>
      <c r="N27" s="484"/>
      <c r="O27" s="107" t="s">
        <v>257</v>
      </c>
      <c r="P27" s="475"/>
      <c r="Q27" s="109" t="s">
        <v>257</v>
      </c>
      <c r="R27" s="487"/>
      <c r="S27" s="488"/>
    </row>
    <row r="28" spans="1:19" ht="19.5" customHeight="1">
      <c r="A28" s="106">
        <v>18</v>
      </c>
      <c r="B28" s="857"/>
      <c r="C28" s="858"/>
      <c r="D28" s="484"/>
      <c r="E28" s="107" t="s">
        <v>257</v>
      </c>
      <c r="F28" s="475"/>
      <c r="G28" s="109" t="s">
        <v>257</v>
      </c>
      <c r="H28" s="487"/>
      <c r="I28" s="488"/>
      <c r="K28" s="106">
        <v>18</v>
      </c>
      <c r="L28" s="857"/>
      <c r="M28" s="858"/>
      <c r="N28" s="484"/>
      <c r="O28" s="107" t="s">
        <v>257</v>
      </c>
      <c r="P28" s="475"/>
      <c r="Q28" s="109" t="s">
        <v>257</v>
      </c>
      <c r="R28" s="487"/>
      <c r="S28" s="488"/>
    </row>
    <row r="29" spans="1:19" ht="19.5" customHeight="1">
      <c r="A29" s="106">
        <v>19</v>
      </c>
      <c r="B29" s="857"/>
      <c r="C29" s="858"/>
      <c r="D29" s="484"/>
      <c r="E29" s="107" t="s">
        <v>257</v>
      </c>
      <c r="F29" s="475"/>
      <c r="G29" s="109" t="s">
        <v>257</v>
      </c>
      <c r="H29" s="487"/>
      <c r="I29" s="488"/>
      <c r="K29" s="106">
        <v>19</v>
      </c>
      <c r="L29" s="857"/>
      <c r="M29" s="858"/>
      <c r="N29" s="484"/>
      <c r="O29" s="107" t="s">
        <v>257</v>
      </c>
      <c r="P29" s="475"/>
      <c r="Q29" s="109" t="s">
        <v>257</v>
      </c>
      <c r="R29" s="487"/>
      <c r="S29" s="488"/>
    </row>
    <row r="30" spans="1:19" ht="19.5" customHeight="1" thickBot="1">
      <c r="A30" s="111">
        <v>20</v>
      </c>
      <c r="B30" s="859"/>
      <c r="C30" s="860"/>
      <c r="D30" s="485"/>
      <c r="E30" s="112" t="s">
        <v>257</v>
      </c>
      <c r="F30" s="486"/>
      <c r="G30" s="114" t="s">
        <v>257</v>
      </c>
      <c r="H30" s="489"/>
      <c r="I30" s="490"/>
      <c r="K30" s="111">
        <v>20</v>
      </c>
      <c r="L30" s="859"/>
      <c r="M30" s="860"/>
      <c r="N30" s="485"/>
      <c r="O30" s="112" t="s">
        <v>257</v>
      </c>
      <c r="P30" s="486"/>
      <c r="Q30" s="114" t="s">
        <v>257</v>
      </c>
      <c r="R30" s="489"/>
      <c r="S30" s="490"/>
    </row>
  </sheetData>
  <sheetProtection password="CC55" sheet="1" objects="1" scenarios="1"/>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O9" sqref="O9"/>
    </sheetView>
  </sheetViews>
  <sheetFormatPr defaultColWidth="9" defaultRowHeight="19.5" customHeight="1"/>
  <cols>
    <col min="1" max="1" width="3.109375" style="286" customWidth="1"/>
    <col min="2" max="2" width="7.109375" style="286" customWidth="1"/>
    <col min="3" max="3" width="10.6640625" style="286" customWidth="1"/>
    <col min="4" max="4" width="8.6640625" style="286" customWidth="1"/>
    <col min="5" max="5" width="6.6640625" style="286" customWidth="1"/>
    <col min="6" max="6" width="7.109375" style="286" customWidth="1"/>
    <col min="7" max="8" width="8.6640625" style="286" customWidth="1"/>
    <col min="9" max="9" width="13" style="286" customWidth="1"/>
    <col min="10" max="10" width="3.6640625" style="286" customWidth="1"/>
    <col min="11" max="11" width="3.109375" style="286" customWidth="1"/>
    <col min="12" max="12" width="7.109375" style="286" customWidth="1"/>
    <col min="13" max="13" width="10.6640625" style="286" customWidth="1"/>
    <col min="14" max="14" width="8.6640625" style="286" customWidth="1"/>
    <col min="15" max="15" width="6.6640625" style="286" customWidth="1"/>
    <col min="16" max="16" width="7.109375" style="286" customWidth="1"/>
    <col min="17" max="18" width="8.6640625" style="286" customWidth="1"/>
    <col min="19" max="19" width="13" style="286" customWidth="1"/>
    <col min="20" max="20" width="3.6640625" style="286" customWidth="1"/>
    <col min="21" max="16384" width="9" style="286"/>
  </cols>
  <sheetData>
    <row r="1" spans="1:21" ht="19.5" customHeight="1">
      <c r="A1" s="104" t="s">
        <v>259</v>
      </c>
      <c r="K1" s="104" t="s">
        <v>259</v>
      </c>
    </row>
    <row r="2" spans="1:21" ht="19.5" customHeight="1" thickBot="1">
      <c r="A2" s="753" t="s">
        <v>258</v>
      </c>
      <c r="B2" s="753"/>
      <c r="C2" s="753"/>
      <c r="D2" s="753"/>
      <c r="E2" s="753"/>
      <c r="F2" s="753"/>
      <c r="G2" s="753"/>
      <c r="H2" s="753"/>
      <c r="I2" s="753"/>
      <c r="K2" s="753" t="s">
        <v>258</v>
      </c>
      <c r="L2" s="753"/>
      <c r="M2" s="753"/>
      <c r="N2" s="753"/>
      <c r="O2" s="753"/>
      <c r="P2" s="753"/>
      <c r="Q2" s="753"/>
      <c r="R2" s="753"/>
      <c r="S2" s="753"/>
    </row>
    <row r="3" spans="1:21" ht="22.5" customHeight="1" thickBot="1">
      <c r="A3" s="763" t="s">
        <v>191</v>
      </c>
      <c r="B3" s="764"/>
      <c r="C3" s="764"/>
      <c r="D3" s="764"/>
      <c r="E3" s="764"/>
      <c r="F3" s="764"/>
      <c r="G3" s="764"/>
      <c r="H3" s="764"/>
      <c r="I3" s="765"/>
      <c r="K3" s="763" t="s">
        <v>191</v>
      </c>
      <c r="L3" s="764"/>
      <c r="M3" s="764"/>
      <c r="N3" s="764"/>
      <c r="O3" s="764"/>
      <c r="P3" s="764"/>
      <c r="Q3" s="764"/>
      <c r="R3" s="764"/>
      <c r="S3" s="765"/>
    </row>
    <row r="4" spans="1:21" ht="24.75" customHeight="1" thickBot="1">
      <c r="A4" s="772" t="s">
        <v>192</v>
      </c>
      <c r="B4" s="773"/>
      <c r="C4" s="773"/>
      <c r="D4" s="773"/>
      <c r="E4" s="773"/>
      <c r="F4" s="773"/>
      <c r="G4" s="774" t="s">
        <v>256</v>
      </c>
      <c r="H4" s="774"/>
      <c r="I4" s="775"/>
      <c r="K4" s="772" t="s">
        <v>192</v>
      </c>
      <c r="L4" s="773"/>
      <c r="M4" s="773"/>
      <c r="N4" s="773"/>
      <c r="O4" s="773"/>
      <c r="P4" s="773"/>
      <c r="Q4" s="774" t="s">
        <v>256</v>
      </c>
      <c r="R4" s="774"/>
      <c r="S4" s="775"/>
    </row>
    <row r="5" spans="1:21" ht="19.5" customHeight="1">
      <c r="A5" s="776" t="s">
        <v>193</v>
      </c>
      <c r="B5" s="777"/>
      <c r="C5" s="777"/>
      <c r="D5" s="777"/>
      <c r="E5" s="777"/>
      <c r="F5" s="778"/>
      <c r="G5" s="779" t="s">
        <v>194</v>
      </c>
      <c r="H5" s="777"/>
      <c r="I5" s="780"/>
      <c r="K5" s="776" t="s">
        <v>193</v>
      </c>
      <c r="L5" s="777"/>
      <c r="M5" s="777"/>
      <c r="N5" s="777"/>
      <c r="O5" s="777"/>
      <c r="P5" s="778"/>
      <c r="Q5" s="779" t="s">
        <v>194</v>
      </c>
      <c r="R5" s="777"/>
      <c r="S5" s="780"/>
    </row>
    <row r="6" spans="1:21" ht="19.5" customHeight="1" thickBot="1">
      <c r="A6" s="756" t="s">
        <v>195</v>
      </c>
      <c r="B6" s="757"/>
      <c r="C6" s="757"/>
      <c r="D6" s="757"/>
      <c r="E6" s="757"/>
      <c r="F6" s="758"/>
      <c r="G6" s="759" t="s">
        <v>196</v>
      </c>
      <c r="H6" s="757"/>
      <c r="I6" s="760"/>
      <c r="K6" s="756" t="s">
        <v>195</v>
      </c>
      <c r="L6" s="757"/>
      <c r="M6" s="757"/>
      <c r="N6" s="757"/>
      <c r="O6" s="757"/>
      <c r="P6" s="758"/>
      <c r="Q6" s="759" t="s">
        <v>196</v>
      </c>
      <c r="R6" s="757"/>
      <c r="S6" s="760"/>
    </row>
    <row r="7" spans="1:21" ht="14.25" customHeight="1">
      <c r="A7" s="761" t="s">
        <v>200</v>
      </c>
      <c r="B7" s="766" t="s">
        <v>201</v>
      </c>
      <c r="C7" s="287"/>
      <c r="D7" s="288"/>
      <c r="E7" s="289"/>
      <c r="F7" s="754" t="s">
        <v>202</v>
      </c>
      <c r="G7" s="290"/>
      <c r="H7" s="288"/>
      <c r="I7" s="291"/>
      <c r="K7" s="761" t="s">
        <v>200</v>
      </c>
      <c r="L7" s="766" t="s">
        <v>201</v>
      </c>
      <c r="M7" s="287"/>
      <c r="N7" s="288"/>
      <c r="O7" s="289"/>
      <c r="P7" s="754" t="s">
        <v>202</v>
      </c>
      <c r="Q7" s="290"/>
      <c r="R7" s="288"/>
      <c r="S7" s="291"/>
    </row>
    <row r="8" spans="1:21" ht="14.25" customHeight="1" thickBot="1">
      <c r="A8" s="762"/>
      <c r="B8" s="767"/>
      <c r="C8" s="292"/>
      <c r="D8" s="293"/>
      <c r="E8" s="294" t="s">
        <v>203</v>
      </c>
      <c r="F8" s="755"/>
      <c r="G8" s="295"/>
      <c r="H8" s="293"/>
      <c r="I8" s="296" t="s">
        <v>203</v>
      </c>
      <c r="K8" s="762"/>
      <c r="L8" s="767"/>
      <c r="M8" s="292"/>
      <c r="N8" s="293"/>
      <c r="O8" s="294" t="s">
        <v>203</v>
      </c>
      <c r="P8" s="755"/>
      <c r="Q8" s="295"/>
      <c r="R8" s="293"/>
      <c r="S8" s="296" t="s">
        <v>203</v>
      </c>
    </row>
    <row r="9" spans="1:21" ht="18.75" customHeight="1" thickBot="1">
      <c r="A9" s="374" t="s">
        <v>279</v>
      </c>
      <c r="B9" s="304"/>
      <c r="C9" s="304"/>
      <c r="D9" s="304"/>
      <c r="E9" s="304"/>
      <c r="F9" s="304"/>
      <c r="G9" s="304"/>
      <c r="H9" s="304"/>
      <c r="I9" s="304"/>
      <c r="J9" s="305"/>
      <c r="K9" s="374" t="s">
        <v>279</v>
      </c>
      <c r="L9" s="304"/>
      <c r="M9" s="304"/>
      <c r="N9" s="208"/>
      <c r="O9" s="208"/>
      <c r="P9" s="208"/>
      <c r="Q9" s="208"/>
      <c r="R9" s="208"/>
      <c r="S9" s="208"/>
    </row>
    <row r="10" spans="1:21" ht="19.5" customHeight="1">
      <c r="A10" s="191"/>
      <c r="B10" s="715" t="s">
        <v>252</v>
      </c>
      <c r="C10" s="716"/>
      <c r="D10" s="748" t="s">
        <v>232</v>
      </c>
      <c r="E10" s="749"/>
      <c r="F10" s="192" t="s">
        <v>206</v>
      </c>
      <c r="G10" s="750" t="s">
        <v>233</v>
      </c>
      <c r="H10" s="749"/>
      <c r="I10" s="193" t="s">
        <v>251</v>
      </c>
      <c r="K10" s="191"/>
      <c r="L10" s="715" t="s">
        <v>252</v>
      </c>
      <c r="M10" s="716"/>
      <c r="N10" s="748" t="s">
        <v>232</v>
      </c>
      <c r="O10" s="749"/>
      <c r="P10" s="192" t="s">
        <v>206</v>
      </c>
      <c r="Q10" s="750" t="s">
        <v>233</v>
      </c>
      <c r="R10" s="749"/>
      <c r="S10" s="193" t="s">
        <v>251</v>
      </c>
    </row>
    <row r="11" spans="1:21" ht="19.5" customHeight="1">
      <c r="A11" s="106">
        <v>1</v>
      </c>
      <c r="B11" s="741"/>
      <c r="C11" s="742"/>
      <c r="D11" s="175"/>
      <c r="E11" s="107" t="s">
        <v>0</v>
      </c>
      <c r="F11" s="475"/>
      <c r="G11" s="109" t="s">
        <v>0</v>
      </c>
      <c r="H11" s="175"/>
      <c r="I11" s="227">
        <f t="shared" ref="I11:I25" si="0">+H11-D11</f>
        <v>0</v>
      </c>
      <c r="K11" s="106">
        <v>1</v>
      </c>
      <c r="L11" s="741"/>
      <c r="M11" s="742"/>
      <c r="N11" s="175"/>
      <c r="O11" s="107" t="s">
        <v>0</v>
      </c>
      <c r="P11" s="475"/>
      <c r="Q11" s="109" t="s">
        <v>0</v>
      </c>
      <c r="R11" s="175"/>
      <c r="S11" s="227">
        <f t="shared" ref="S11:S25" si="1">+R11-N11</f>
        <v>0</v>
      </c>
      <c r="U11" s="364" t="s">
        <v>255</v>
      </c>
    </row>
    <row r="12" spans="1:21" ht="19.5" customHeight="1">
      <c r="A12" s="106">
        <v>2</v>
      </c>
      <c r="B12" s="741"/>
      <c r="C12" s="742"/>
      <c r="D12" s="175"/>
      <c r="E12" s="107" t="s">
        <v>0</v>
      </c>
      <c r="F12" s="475"/>
      <c r="G12" s="109" t="s">
        <v>0</v>
      </c>
      <c r="H12" s="175"/>
      <c r="I12" s="227">
        <f t="shared" si="0"/>
        <v>0</v>
      </c>
      <c r="K12" s="106">
        <v>2</v>
      </c>
      <c r="L12" s="741"/>
      <c r="M12" s="742"/>
      <c r="N12" s="175"/>
      <c r="O12" s="107" t="s">
        <v>0</v>
      </c>
      <c r="P12" s="475"/>
      <c r="Q12" s="109" t="s">
        <v>0</v>
      </c>
      <c r="R12" s="175"/>
      <c r="S12" s="227">
        <f t="shared" si="1"/>
        <v>0</v>
      </c>
    </row>
    <row r="13" spans="1:21" ht="19.5" customHeight="1">
      <c r="A13" s="106">
        <v>3</v>
      </c>
      <c r="B13" s="741"/>
      <c r="C13" s="742"/>
      <c r="D13" s="175"/>
      <c r="E13" s="107" t="s">
        <v>0</v>
      </c>
      <c r="F13" s="475"/>
      <c r="G13" s="109" t="s">
        <v>0</v>
      </c>
      <c r="H13" s="175"/>
      <c r="I13" s="227">
        <f t="shared" si="0"/>
        <v>0</v>
      </c>
      <c r="K13" s="106">
        <v>3</v>
      </c>
      <c r="L13" s="741"/>
      <c r="M13" s="742"/>
      <c r="N13" s="175"/>
      <c r="O13" s="107" t="s">
        <v>0</v>
      </c>
      <c r="P13" s="475"/>
      <c r="Q13" s="109" t="s">
        <v>0</v>
      </c>
      <c r="R13" s="175"/>
      <c r="S13" s="227">
        <f t="shared" si="1"/>
        <v>0</v>
      </c>
    </row>
    <row r="14" spans="1:21" ht="19.5" customHeight="1">
      <c r="A14" s="106">
        <v>4</v>
      </c>
      <c r="B14" s="741"/>
      <c r="C14" s="742"/>
      <c r="D14" s="175"/>
      <c r="E14" s="107" t="s">
        <v>0</v>
      </c>
      <c r="F14" s="475"/>
      <c r="G14" s="109" t="s">
        <v>0</v>
      </c>
      <c r="H14" s="175"/>
      <c r="I14" s="227">
        <f t="shared" si="0"/>
        <v>0</v>
      </c>
      <c r="K14" s="106">
        <v>4</v>
      </c>
      <c r="L14" s="741"/>
      <c r="M14" s="742"/>
      <c r="N14" s="175"/>
      <c r="O14" s="107" t="s">
        <v>0</v>
      </c>
      <c r="P14" s="475"/>
      <c r="Q14" s="109" t="s">
        <v>0</v>
      </c>
      <c r="R14" s="175"/>
      <c r="S14" s="227">
        <f t="shared" si="1"/>
        <v>0</v>
      </c>
    </row>
    <row r="15" spans="1:21" ht="19.5" customHeight="1">
      <c r="A15" s="106">
        <v>5</v>
      </c>
      <c r="B15" s="741"/>
      <c r="C15" s="742"/>
      <c r="D15" s="175"/>
      <c r="E15" s="107" t="s">
        <v>0</v>
      </c>
      <c r="F15" s="475"/>
      <c r="G15" s="109" t="s">
        <v>0</v>
      </c>
      <c r="H15" s="176"/>
      <c r="I15" s="228">
        <f t="shared" si="0"/>
        <v>0</v>
      </c>
      <c r="K15" s="106">
        <v>5</v>
      </c>
      <c r="L15" s="741"/>
      <c r="M15" s="742"/>
      <c r="N15" s="175"/>
      <c r="O15" s="107" t="s">
        <v>0</v>
      </c>
      <c r="P15" s="475"/>
      <c r="Q15" s="109" t="s">
        <v>0</v>
      </c>
      <c r="R15" s="176"/>
      <c r="S15" s="228">
        <f t="shared" si="1"/>
        <v>0</v>
      </c>
    </row>
    <row r="16" spans="1:21" ht="19.5" customHeight="1">
      <c r="A16" s="106">
        <v>6</v>
      </c>
      <c r="B16" s="751"/>
      <c r="C16" s="752"/>
      <c r="D16" s="223"/>
      <c r="E16" s="189" t="s">
        <v>0</v>
      </c>
      <c r="F16" s="476"/>
      <c r="G16" s="190" t="s">
        <v>0</v>
      </c>
      <c r="H16" s="223"/>
      <c r="I16" s="227">
        <f t="shared" si="0"/>
        <v>0</v>
      </c>
      <c r="K16" s="106">
        <v>6</v>
      </c>
      <c r="L16" s="751"/>
      <c r="M16" s="752"/>
      <c r="N16" s="223"/>
      <c r="O16" s="189" t="s">
        <v>0</v>
      </c>
      <c r="P16" s="476"/>
      <c r="Q16" s="190" t="s">
        <v>0</v>
      </c>
      <c r="R16" s="223"/>
      <c r="S16" s="227">
        <f t="shared" si="1"/>
        <v>0</v>
      </c>
    </row>
    <row r="17" spans="1:21" ht="19.5" customHeight="1">
      <c r="A17" s="106">
        <v>7</v>
      </c>
      <c r="B17" s="741"/>
      <c r="C17" s="742"/>
      <c r="D17" s="175"/>
      <c r="E17" s="107" t="s">
        <v>0</v>
      </c>
      <c r="F17" s="475"/>
      <c r="G17" s="109" t="s">
        <v>0</v>
      </c>
      <c r="H17" s="175"/>
      <c r="I17" s="227">
        <f t="shared" si="0"/>
        <v>0</v>
      </c>
      <c r="K17" s="106">
        <v>7</v>
      </c>
      <c r="L17" s="741"/>
      <c r="M17" s="742"/>
      <c r="N17" s="175"/>
      <c r="O17" s="107" t="s">
        <v>0</v>
      </c>
      <c r="P17" s="475"/>
      <c r="Q17" s="109" t="s">
        <v>0</v>
      </c>
      <c r="R17" s="175"/>
      <c r="S17" s="227">
        <f t="shared" si="1"/>
        <v>0</v>
      </c>
    </row>
    <row r="18" spans="1:21" ht="19.5" customHeight="1">
      <c r="A18" s="106">
        <v>8</v>
      </c>
      <c r="B18" s="741"/>
      <c r="C18" s="742"/>
      <c r="D18" s="175"/>
      <c r="E18" s="107" t="s">
        <v>0</v>
      </c>
      <c r="F18" s="475"/>
      <c r="G18" s="109" t="s">
        <v>0</v>
      </c>
      <c r="H18" s="175"/>
      <c r="I18" s="227">
        <f t="shared" si="0"/>
        <v>0</v>
      </c>
      <c r="K18" s="106">
        <v>8</v>
      </c>
      <c r="L18" s="741"/>
      <c r="M18" s="742"/>
      <c r="N18" s="175"/>
      <c r="O18" s="107" t="s">
        <v>0</v>
      </c>
      <c r="P18" s="475"/>
      <c r="Q18" s="109" t="s">
        <v>0</v>
      </c>
      <c r="R18" s="175"/>
      <c r="S18" s="227">
        <f t="shared" si="1"/>
        <v>0</v>
      </c>
    </row>
    <row r="19" spans="1:21" ht="19.5" customHeight="1">
      <c r="A19" s="106">
        <v>9</v>
      </c>
      <c r="B19" s="741"/>
      <c r="C19" s="742"/>
      <c r="D19" s="175"/>
      <c r="E19" s="107" t="s">
        <v>0</v>
      </c>
      <c r="F19" s="475"/>
      <c r="G19" s="109" t="s">
        <v>0</v>
      </c>
      <c r="H19" s="175"/>
      <c r="I19" s="227">
        <f t="shared" si="0"/>
        <v>0</v>
      </c>
      <c r="K19" s="106">
        <v>9</v>
      </c>
      <c r="L19" s="741"/>
      <c r="M19" s="742"/>
      <c r="N19" s="175"/>
      <c r="O19" s="107" t="s">
        <v>0</v>
      </c>
      <c r="P19" s="475"/>
      <c r="Q19" s="109" t="s">
        <v>0</v>
      </c>
      <c r="R19" s="175"/>
      <c r="S19" s="227">
        <f t="shared" si="1"/>
        <v>0</v>
      </c>
    </row>
    <row r="20" spans="1:21" ht="19.5" customHeight="1">
      <c r="A20" s="106">
        <v>10</v>
      </c>
      <c r="B20" s="741"/>
      <c r="C20" s="742"/>
      <c r="D20" s="175"/>
      <c r="E20" s="107" t="s">
        <v>0</v>
      </c>
      <c r="F20" s="475"/>
      <c r="G20" s="109" t="s">
        <v>0</v>
      </c>
      <c r="H20" s="175"/>
      <c r="I20" s="227">
        <f t="shared" si="0"/>
        <v>0</v>
      </c>
      <c r="K20" s="106">
        <v>10</v>
      </c>
      <c r="L20" s="741"/>
      <c r="M20" s="742"/>
      <c r="N20" s="175"/>
      <c r="O20" s="107" t="s">
        <v>0</v>
      </c>
      <c r="P20" s="475"/>
      <c r="Q20" s="109" t="s">
        <v>0</v>
      </c>
      <c r="R20" s="175"/>
      <c r="S20" s="227">
        <f t="shared" si="1"/>
        <v>0</v>
      </c>
    </row>
    <row r="21" spans="1:21" ht="19.5" customHeight="1">
      <c r="A21" s="106">
        <v>11</v>
      </c>
      <c r="B21" s="741"/>
      <c r="C21" s="742"/>
      <c r="D21" s="175"/>
      <c r="E21" s="107" t="s">
        <v>0</v>
      </c>
      <c r="F21" s="475"/>
      <c r="G21" s="109" t="s">
        <v>0</v>
      </c>
      <c r="H21" s="175"/>
      <c r="I21" s="227">
        <f t="shared" si="0"/>
        <v>0</v>
      </c>
      <c r="K21" s="106">
        <v>11</v>
      </c>
      <c r="L21" s="741"/>
      <c r="M21" s="742"/>
      <c r="N21" s="175"/>
      <c r="O21" s="107" t="s">
        <v>0</v>
      </c>
      <c r="P21" s="475"/>
      <c r="Q21" s="109" t="s">
        <v>0</v>
      </c>
      <c r="R21" s="175"/>
      <c r="S21" s="227">
        <f t="shared" si="1"/>
        <v>0</v>
      </c>
      <c r="U21" s="233"/>
    </row>
    <row r="22" spans="1:21" ht="19.5" customHeight="1">
      <c r="A22" s="106">
        <v>12</v>
      </c>
      <c r="B22" s="741"/>
      <c r="C22" s="742"/>
      <c r="D22" s="175"/>
      <c r="E22" s="107" t="s">
        <v>0</v>
      </c>
      <c r="F22" s="475"/>
      <c r="G22" s="109" t="s">
        <v>0</v>
      </c>
      <c r="H22" s="175"/>
      <c r="I22" s="227">
        <f t="shared" si="0"/>
        <v>0</v>
      </c>
      <c r="K22" s="106">
        <v>12</v>
      </c>
      <c r="L22" s="741"/>
      <c r="M22" s="742"/>
      <c r="N22" s="175"/>
      <c r="O22" s="107" t="s">
        <v>0</v>
      </c>
      <c r="P22" s="475"/>
      <c r="Q22" s="109" t="s">
        <v>0</v>
      </c>
      <c r="R22" s="175"/>
      <c r="S22" s="227">
        <f t="shared" si="1"/>
        <v>0</v>
      </c>
    </row>
    <row r="23" spans="1:21" ht="19.5" customHeight="1">
      <c r="A23" s="106">
        <v>13</v>
      </c>
      <c r="B23" s="741"/>
      <c r="C23" s="742"/>
      <c r="D23" s="175"/>
      <c r="E23" s="107" t="s">
        <v>0</v>
      </c>
      <c r="F23" s="475"/>
      <c r="G23" s="109" t="s">
        <v>0</v>
      </c>
      <c r="H23" s="175"/>
      <c r="I23" s="227">
        <f t="shared" si="0"/>
        <v>0</v>
      </c>
      <c r="K23" s="106">
        <v>13</v>
      </c>
      <c r="L23" s="741"/>
      <c r="M23" s="742"/>
      <c r="N23" s="175"/>
      <c r="O23" s="107" t="s">
        <v>0</v>
      </c>
      <c r="P23" s="475"/>
      <c r="Q23" s="109" t="s">
        <v>0</v>
      </c>
      <c r="R23" s="175"/>
      <c r="S23" s="227">
        <f t="shared" si="1"/>
        <v>0</v>
      </c>
    </row>
    <row r="24" spans="1:21" ht="19.5" customHeight="1">
      <c r="A24" s="106">
        <v>14</v>
      </c>
      <c r="B24" s="741"/>
      <c r="C24" s="742"/>
      <c r="D24" s="175"/>
      <c r="E24" s="107" t="s">
        <v>0</v>
      </c>
      <c r="F24" s="475"/>
      <c r="G24" s="109" t="s">
        <v>0</v>
      </c>
      <c r="H24" s="175"/>
      <c r="I24" s="227">
        <f t="shared" si="0"/>
        <v>0</v>
      </c>
      <c r="K24" s="106">
        <v>14</v>
      </c>
      <c r="L24" s="741"/>
      <c r="M24" s="742"/>
      <c r="N24" s="175"/>
      <c r="O24" s="107" t="s">
        <v>0</v>
      </c>
      <c r="P24" s="475"/>
      <c r="Q24" s="109" t="s">
        <v>0</v>
      </c>
      <c r="R24" s="175"/>
      <c r="S24" s="227">
        <f t="shared" si="1"/>
        <v>0</v>
      </c>
    </row>
    <row r="25" spans="1:21" ht="19.5" customHeight="1" thickBot="1">
      <c r="A25" s="195">
        <v>15</v>
      </c>
      <c r="B25" s="743"/>
      <c r="C25" s="744"/>
      <c r="D25" s="199"/>
      <c r="E25" s="196" t="s">
        <v>0</v>
      </c>
      <c r="F25" s="477"/>
      <c r="G25" s="197" t="s">
        <v>0</v>
      </c>
      <c r="H25" s="238"/>
      <c r="I25" s="229">
        <f t="shared" si="0"/>
        <v>0</v>
      </c>
      <c r="K25" s="195">
        <v>15</v>
      </c>
      <c r="L25" s="743"/>
      <c r="M25" s="744"/>
      <c r="N25" s="199"/>
      <c r="O25" s="196" t="s">
        <v>0</v>
      </c>
      <c r="P25" s="477"/>
      <c r="Q25" s="197" t="s">
        <v>0</v>
      </c>
      <c r="R25" s="238"/>
      <c r="S25" s="229">
        <f t="shared" si="1"/>
        <v>0</v>
      </c>
    </row>
    <row r="26" spans="1:21" ht="19.5" customHeight="1" thickTop="1" thickBot="1">
      <c r="A26" s="745" t="s">
        <v>234</v>
      </c>
      <c r="B26" s="746"/>
      <c r="C26" s="746"/>
      <c r="D26" s="746"/>
      <c r="E26" s="746"/>
      <c r="F26" s="746"/>
      <c r="G26" s="746"/>
      <c r="H26" s="747"/>
      <c r="I26" s="224">
        <f>SUM(I11:I25)</f>
        <v>0</v>
      </c>
      <c r="K26" s="745" t="s">
        <v>234</v>
      </c>
      <c r="L26" s="746"/>
      <c r="M26" s="746"/>
      <c r="N26" s="746"/>
      <c r="O26" s="746"/>
      <c r="P26" s="746"/>
      <c r="Q26" s="746"/>
      <c r="R26" s="747"/>
      <c r="S26" s="224">
        <f>SUM(S11:S25)</f>
        <v>0</v>
      </c>
    </row>
    <row r="27" spans="1:21" s="359" customFormat="1" ht="15.6" customHeight="1">
      <c r="A27" s="372"/>
      <c r="B27" s="372"/>
      <c r="C27" s="372"/>
      <c r="D27" s="372"/>
      <c r="E27" s="372"/>
      <c r="F27" s="372"/>
      <c r="G27" s="372"/>
      <c r="H27" s="372"/>
      <c r="I27" s="373"/>
      <c r="K27" s="372"/>
      <c r="L27" s="372"/>
      <c r="M27" s="372"/>
      <c r="N27" s="372"/>
      <c r="O27" s="372"/>
      <c r="P27" s="372"/>
      <c r="Q27" s="372"/>
      <c r="R27" s="372"/>
      <c r="S27" s="373"/>
    </row>
    <row r="28" spans="1:21" ht="18" customHeight="1" thickBot="1">
      <c r="A28" s="375" t="s">
        <v>280</v>
      </c>
      <c r="B28" s="306"/>
      <c r="C28" s="306"/>
      <c r="D28" s="306"/>
      <c r="E28" s="306"/>
      <c r="F28" s="306"/>
      <c r="G28" s="307"/>
      <c r="H28" s="308"/>
      <c r="I28" s="309"/>
      <c r="J28" s="305"/>
      <c r="K28" s="375" t="s">
        <v>280</v>
      </c>
      <c r="L28" s="306"/>
      <c r="M28" s="306"/>
      <c r="N28" s="285"/>
      <c r="O28" s="285"/>
      <c r="P28" s="285"/>
      <c r="Q28" s="202"/>
      <c r="R28" s="203"/>
      <c r="S28" s="204"/>
    </row>
    <row r="29" spans="1:21" ht="19.5" customHeight="1">
      <c r="A29" s="191"/>
      <c r="B29" s="715" t="s">
        <v>252</v>
      </c>
      <c r="C29" s="716"/>
      <c r="D29" s="748" t="s">
        <v>232</v>
      </c>
      <c r="E29" s="749"/>
      <c r="F29" s="192" t="s">
        <v>206</v>
      </c>
      <c r="G29" s="750" t="s">
        <v>233</v>
      </c>
      <c r="H29" s="749"/>
      <c r="I29" s="193" t="s">
        <v>251</v>
      </c>
      <c r="K29" s="191"/>
      <c r="L29" s="715" t="s">
        <v>252</v>
      </c>
      <c r="M29" s="716"/>
      <c r="N29" s="748" t="s">
        <v>232</v>
      </c>
      <c r="O29" s="749"/>
      <c r="P29" s="192" t="s">
        <v>206</v>
      </c>
      <c r="Q29" s="750" t="s">
        <v>233</v>
      </c>
      <c r="R29" s="749"/>
      <c r="S29" s="193" t="s">
        <v>251</v>
      </c>
    </row>
    <row r="30" spans="1:21" ht="19.5" customHeight="1">
      <c r="A30" s="106">
        <v>1</v>
      </c>
      <c r="B30" s="741"/>
      <c r="C30" s="742"/>
      <c r="D30" s="175"/>
      <c r="E30" s="107" t="s">
        <v>0</v>
      </c>
      <c r="F30" s="475"/>
      <c r="G30" s="109" t="s">
        <v>0</v>
      </c>
      <c r="H30" s="175"/>
      <c r="I30" s="227">
        <f t="shared" ref="I30:I44" si="2">+H30-D30</f>
        <v>0</v>
      </c>
      <c r="K30" s="106">
        <v>1</v>
      </c>
      <c r="L30" s="741"/>
      <c r="M30" s="742"/>
      <c r="N30" s="175"/>
      <c r="O30" s="107" t="s">
        <v>0</v>
      </c>
      <c r="P30" s="475"/>
      <c r="Q30" s="109" t="s">
        <v>0</v>
      </c>
      <c r="R30" s="175"/>
      <c r="S30" s="227">
        <f t="shared" ref="S30:S44" si="3">+R30-N30</f>
        <v>0</v>
      </c>
      <c r="U30" s="364" t="s">
        <v>255</v>
      </c>
    </row>
    <row r="31" spans="1:21" ht="19.5" customHeight="1">
      <c r="A31" s="106">
        <v>2</v>
      </c>
      <c r="B31" s="741"/>
      <c r="C31" s="742"/>
      <c r="D31" s="175"/>
      <c r="E31" s="107" t="s">
        <v>0</v>
      </c>
      <c r="F31" s="475"/>
      <c r="G31" s="109" t="s">
        <v>0</v>
      </c>
      <c r="H31" s="175"/>
      <c r="I31" s="227">
        <f t="shared" si="2"/>
        <v>0</v>
      </c>
      <c r="K31" s="106">
        <v>2</v>
      </c>
      <c r="L31" s="741"/>
      <c r="M31" s="742"/>
      <c r="N31" s="175"/>
      <c r="O31" s="107" t="s">
        <v>0</v>
      </c>
      <c r="P31" s="475"/>
      <c r="Q31" s="109" t="s">
        <v>0</v>
      </c>
      <c r="R31" s="175"/>
      <c r="S31" s="227">
        <f t="shared" si="3"/>
        <v>0</v>
      </c>
    </row>
    <row r="32" spans="1:21" ht="19.5" customHeight="1">
      <c r="A32" s="106">
        <v>3</v>
      </c>
      <c r="B32" s="741"/>
      <c r="C32" s="742"/>
      <c r="D32" s="175"/>
      <c r="E32" s="107" t="s">
        <v>0</v>
      </c>
      <c r="F32" s="475"/>
      <c r="G32" s="109" t="s">
        <v>0</v>
      </c>
      <c r="H32" s="175"/>
      <c r="I32" s="227">
        <f t="shared" si="2"/>
        <v>0</v>
      </c>
      <c r="K32" s="106">
        <v>3</v>
      </c>
      <c r="L32" s="741"/>
      <c r="M32" s="742"/>
      <c r="N32" s="175"/>
      <c r="O32" s="107" t="s">
        <v>0</v>
      </c>
      <c r="P32" s="475"/>
      <c r="Q32" s="109" t="s">
        <v>0</v>
      </c>
      <c r="R32" s="175"/>
      <c r="S32" s="227">
        <f t="shared" si="3"/>
        <v>0</v>
      </c>
    </row>
    <row r="33" spans="1:19" ht="19.5" customHeight="1">
      <c r="A33" s="106">
        <v>4</v>
      </c>
      <c r="B33" s="741"/>
      <c r="C33" s="742"/>
      <c r="D33" s="175"/>
      <c r="E33" s="107" t="s">
        <v>0</v>
      </c>
      <c r="F33" s="475"/>
      <c r="G33" s="109" t="s">
        <v>0</v>
      </c>
      <c r="H33" s="175"/>
      <c r="I33" s="227">
        <f t="shared" si="2"/>
        <v>0</v>
      </c>
      <c r="K33" s="106">
        <v>4</v>
      </c>
      <c r="L33" s="741"/>
      <c r="M33" s="742"/>
      <c r="N33" s="175"/>
      <c r="O33" s="107" t="s">
        <v>0</v>
      </c>
      <c r="P33" s="475"/>
      <c r="Q33" s="109" t="s">
        <v>0</v>
      </c>
      <c r="R33" s="175"/>
      <c r="S33" s="227">
        <f t="shared" si="3"/>
        <v>0</v>
      </c>
    </row>
    <row r="34" spans="1:19" ht="19.5" customHeight="1">
      <c r="A34" s="106">
        <v>5</v>
      </c>
      <c r="B34" s="741"/>
      <c r="C34" s="742"/>
      <c r="D34" s="175"/>
      <c r="E34" s="107" t="s">
        <v>0</v>
      </c>
      <c r="F34" s="475"/>
      <c r="G34" s="109" t="s">
        <v>0</v>
      </c>
      <c r="H34" s="176"/>
      <c r="I34" s="228">
        <f t="shared" si="2"/>
        <v>0</v>
      </c>
      <c r="K34" s="106">
        <v>5</v>
      </c>
      <c r="L34" s="741"/>
      <c r="M34" s="742"/>
      <c r="N34" s="175"/>
      <c r="O34" s="107" t="s">
        <v>0</v>
      </c>
      <c r="P34" s="475"/>
      <c r="Q34" s="109" t="s">
        <v>0</v>
      </c>
      <c r="R34" s="176"/>
      <c r="S34" s="228">
        <f t="shared" si="3"/>
        <v>0</v>
      </c>
    </row>
    <row r="35" spans="1:19" ht="19.5" customHeight="1">
      <c r="A35" s="106">
        <v>6</v>
      </c>
      <c r="B35" s="751"/>
      <c r="C35" s="752"/>
      <c r="D35" s="223"/>
      <c r="E35" s="189" t="s">
        <v>0</v>
      </c>
      <c r="F35" s="476"/>
      <c r="G35" s="190" t="s">
        <v>0</v>
      </c>
      <c r="H35" s="223"/>
      <c r="I35" s="227">
        <f t="shared" si="2"/>
        <v>0</v>
      </c>
      <c r="K35" s="106">
        <v>6</v>
      </c>
      <c r="L35" s="751"/>
      <c r="M35" s="752"/>
      <c r="N35" s="223"/>
      <c r="O35" s="189" t="s">
        <v>0</v>
      </c>
      <c r="P35" s="476"/>
      <c r="Q35" s="190" t="s">
        <v>0</v>
      </c>
      <c r="R35" s="223"/>
      <c r="S35" s="227">
        <f t="shared" si="3"/>
        <v>0</v>
      </c>
    </row>
    <row r="36" spans="1:19" ht="19.5" customHeight="1">
      <c r="A36" s="106">
        <v>7</v>
      </c>
      <c r="B36" s="741"/>
      <c r="C36" s="742"/>
      <c r="D36" s="175"/>
      <c r="E36" s="107" t="s">
        <v>0</v>
      </c>
      <c r="F36" s="475"/>
      <c r="G36" s="109" t="s">
        <v>0</v>
      </c>
      <c r="H36" s="175"/>
      <c r="I36" s="227">
        <f t="shared" si="2"/>
        <v>0</v>
      </c>
      <c r="K36" s="106">
        <v>7</v>
      </c>
      <c r="L36" s="741"/>
      <c r="M36" s="742"/>
      <c r="N36" s="175"/>
      <c r="O36" s="107" t="s">
        <v>0</v>
      </c>
      <c r="P36" s="475"/>
      <c r="Q36" s="109" t="s">
        <v>0</v>
      </c>
      <c r="R36" s="175"/>
      <c r="S36" s="227">
        <f t="shared" si="3"/>
        <v>0</v>
      </c>
    </row>
    <row r="37" spans="1:19" ht="19.5" customHeight="1">
      <c r="A37" s="106">
        <v>8</v>
      </c>
      <c r="B37" s="741"/>
      <c r="C37" s="742"/>
      <c r="D37" s="175"/>
      <c r="E37" s="107" t="s">
        <v>0</v>
      </c>
      <c r="F37" s="475"/>
      <c r="G37" s="109" t="s">
        <v>0</v>
      </c>
      <c r="H37" s="175"/>
      <c r="I37" s="227">
        <f t="shared" si="2"/>
        <v>0</v>
      </c>
      <c r="K37" s="106">
        <v>8</v>
      </c>
      <c r="L37" s="741"/>
      <c r="M37" s="742"/>
      <c r="N37" s="175"/>
      <c r="O37" s="107" t="s">
        <v>0</v>
      </c>
      <c r="P37" s="475"/>
      <c r="Q37" s="109" t="s">
        <v>0</v>
      </c>
      <c r="R37" s="175"/>
      <c r="S37" s="227">
        <f t="shared" si="3"/>
        <v>0</v>
      </c>
    </row>
    <row r="38" spans="1:19" ht="19.5" customHeight="1">
      <c r="A38" s="106">
        <v>9</v>
      </c>
      <c r="B38" s="741"/>
      <c r="C38" s="742"/>
      <c r="D38" s="175"/>
      <c r="E38" s="107" t="s">
        <v>0</v>
      </c>
      <c r="F38" s="475"/>
      <c r="G38" s="109" t="s">
        <v>0</v>
      </c>
      <c r="H38" s="175"/>
      <c r="I38" s="227">
        <f t="shared" si="2"/>
        <v>0</v>
      </c>
      <c r="K38" s="106">
        <v>9</v>
      </c>
      <c r="L38" s="741"/>
      <c r="M38" s="742"/>
      <c r="N38" s="175"/>
      <c r="O38" s="107" t="s">
        <v>0</v>
      </c>
      <c r="P38" s="475"/>
      <c r="Q38" s="109" t="s">
        <v>0</v>
      </c>
      <c r="R38" s="175"/>
      <c r="S38" s="227">
        <f t="shared" si="3"/>
        <v>0</v>
      </c>
    </row>
    <row r="39" spans="1:19" ht="19.5" customHeight="1">
      <c r="A39" s="106">
        <v>10</v>
      </c>
      <c r="B39" s="741"/>
      <c r="C39" s="742"/>
      <c r="D39" s="175"/>
      <c r="E39" s="107" t="s">
        <v>0</v>
      </c>
      <c r="F39" s="475"/>
      <c r="G39" s="109" t="s">
        <v>0</v>
      </c>
      <c r="H39" s="175"/>
      <c r="I39" s="227">
        <f t="shared" si="2"/>
        <v>0</v>
      </c>
      <c r="K39" s="106">
        <v>10</v>
      </c>
      <c r="L39" s="741"/>
      <c r="M39" s="742"/>
      <c r="N39" s="175"/>
      <c r="O39" s="107" t="s">
        <v>0</v>
      </c>
      <c r="P39" s="475"/>
      <c r="Q39" s="109" t="s">
        <v>0</v>
      </c>
      <c r="R39" s="175"/>
      <c r="S39" s="227">
        <f t="shared" si="3"/>
        <v>0</v>
      </c>
    </row>
    <row r="40" spans="1:19" ht="19.5" customHeight="1">
      <c r="A40" s="106">
        <v>11</v>
      </c>
      <c r="B40" s="741"/>
      <c r="C40" s="742"/>
      <c r="D40" s="175"/>
      <c r="E40" s="107" t="s">
        <v>0</v>
      </c>
      <c r="F40" s="475"/>
      <c r="G40" s="109" t="s">
        <v>0</v>
      </c>
      <c r="H40" s="175"/>
      <c r="I40" s="227">
        <f t="shared" si="2"/>
        <v>0</v>
      </c>
      <c r="K40" s="106">
        <v>11</v>
      </c>
      <c r="L40" s="741"/>
      <c r="M40" s="742"/>
      <c r="N40" s="175"/>
      <c r="O40" s="107" t="s">
        <v>0</v>
      </c>
      <c r="P40" s="475"/>
      <c r="Q40" s="109" t="s">
        <v>0</v>
      </c>
      <c r="R40" s="175"/>
      <c r="S40" s="227">
        <f t="shared" si="3"/>
        <v>0</v>
      </c>
    </row>
    <row r="41" spans="1:19" ht="19.5" customHeight="1">
      <c r="A41" s="106">
        <v>12</v>
      </c>
      <c r="B41" s="741"/>
      <c r="C41" s="742"/>
      <c r="D41" s="175"/>
      <c r="E41" s="107" t="s">
        <v>0</v>
      </c>
      <c r="F41" s="475"/>
      <c r="G41" s="109" t="s">
        <v>0</v>
      </c>
      <c r="H41" s="175"/>
      <c r="I41" s="227">
        <f t="shared" si="2"/>
        <v>0</v>
      </c>
      <c r="K41" s="106">
        <v>12</v>
      </c>
      <c r="L41" s="741"/>
      <c r="M41" s="742"/>
      <c r="N41" s="175"/>
      <c r="O41" s="107" t="s">
        <v>0</v>
      </c>
      <c r="P41" s="475"/>
      <c r="Q41" s="109" t="s">
        <v>0</v>
      </c>
      <c r="R41" s="175"/>
      <c r="S41" s="227">
        <f t="shared" si="3"/>
        <v>0</v>
      </c>
    </row>
    <row r="42" spans="1:19" ht="19.5" customHeight="1">
      <c r="A42" s="106">
        <v>13</v>
      </c>
      <c r="B42" s="741"/>
      <c r="C42" s="742"/>
      <c r="D42" s="175"/>
      <c r="E42" s="107" t="s">
        <v>0</v>
      </c>
      <c r="F42" s="475"/>
      <c r="G42" s="109" t="s">
        <v>0</v>
      </c>
      <c r="H42" s="175"/>
      <c r="I42" s="227">
        <f t="shared" si="2"/>
        <v>0</v>
      </c>
      <c r="K42" s="106">
        <v>13</v>
      </c>
      <c r="L42" s="741"/>
      <c r="M42" s="742"/>
      <c r="N42" s="175"/>
      <c r="O42" s="107" t="s">
        <v>0</v>
      </c>
      <c r="P42" s="475"/>
      <c r="Q42" s="109" t="s">
        <v>0</v>
      </c>
      <c r="R42" s="175"/>
      <c r="S42" s="227">
        <f t="shared" si="3"/>
        <v>0</v>
      </c>
    </row>
    <row r="43" spans="1:19" ht="19.5" customHeight="1">
      <c r="A43" s="106">
        <v>14</v>
      </c>
      <c r="B43" s="741"/>
      <c r="C43" s="742"/>
      <c r="D43" s="175"/>
      <c r="E43" s="107" t="s">
        <v>0</v>
      </c>
      <c r="F43" s="475"/>
      <c r="G43" s="109" t="s">
        <v>0</v>
      </c>
      <c r="H43" s="175"/>
      <c r="I43" s="227">
        <f t="shared" si="2"/>
        <v>0</v>
      </c>
      <c r="K43" s="106">
        <v>14</v>
      </c>
      <c r="L43" s="741"/>
      <c r="M43" s="742"/>
      <c r="N43" s="175"/>
      <c r="O43" s="107" t="s">
        <v>0</v>
      </c>
      <c r="P43" s="475"/>
      <c r="Q43" s="109" t="s">
        <v>0</v>
      </c>
      <c r="R43" s="175"/>
      <c r="S43" s="227">
        <f t="shared" si="3"/>
        <v>0</v>
      </c>
    </row>
    <row r="44" spans="1:19" ht="19.5" customHeight="1" thickBot="1">
      <c r="A44" s="195">
        <v>15</v>
      </c>
      <c r="B44" s="743"/>
      <c r="C44" s="744"/>
      <c r="D44" s="199"/>
      <c r="E44" s="196" t="s">
        <v>0</v>
      </c>
      <c r="F44" s="477"/>
      <c r="G44" s="197" t="s">
        <v>0</v>
      </c>
      <c r="H44" s="238"/>
      <c r="I44" s="229">
        <f t="shared" si="2"/>
        <v>0</v>
      </c>
      <c r="K44" s="195">
        <v>15</v>
      </c>
      <c r="L44" s="743"/>
      <c r="M44" s="744"/>
      <c r="N44" s="199"/>
      <c r="O44" s="196" t="s">
        <v>0</v>
      </c>
      <c r="P44" s="477"/>
      <c r="Q44" s="197" t="s">
        <v>0</v>
      </c>
      <c r="R44" s="238"/>
      <c r="S44" s="229">
        <f t="shared" si="3"/>
        <v>0</v>
      </c>
    </row>
    <row r="45" spans="1:19" ht="19.5" customHeight="1" thickTop="1" thickBot="1">
      <c r="A45" s="745" t="s">
        <v>234</v>
      </c>
      <c r="B45" s="746"/>
      <c r="C45" s="746"/>
      <c r="D45" s="746"/>
      <c r="E45" s="746"/>
      <c r="F45" s="746"/>
      <c r="G45" s="746"/>
      <c r="H45" s="747"/>
      <c r="I45" s="224">
        <f>SUM(I30:I44)</f>
        <v>0</v>
      </c>
      <c r="K45" s="745" t="s">
        <v>234</v>
      </c>
      <c r="L45" s="746"/>
      <c r="M45" s="746"/>
      <c r="N45" s="746"/>
      <c r="O45" s="746"/>
      <c r="P45" s="746"/>
      <c r="Q45" s="746"/>
      <c r="R45" s="747"/>
      <c r="S45" s="224">
        <f>SUM(S30:S44)</f>
        <v>0</v>
      </c>
    </row>
    <row r="46" spans="1:19" ht="12" customHeight="1" thickBot="1">
      <c r="A46" s="230"/>
      <c r="B46" s="230"/>
      <c r="C46" s="230"/>
      <c r="D46" s="230"/>
      <c r="E46" s="230"/>
      <c r="F46" s="230"/>
      <c r="G46" s="230"/>
      <c r="H46" s="230"/>
      <c r="I46" s="225"/>
      <c r="K46" s="230"/>
      <c r="L46" s="230"/>
      <c r="M46" s="230"/>
      <c r="N46" s="230"/>
      <c r="O46" s="230"/>
      <c r="P46" s="230"/>
      <c r="Q46" s="230"/>
      <c r="R46" s="230"/>
      <c r="S46" s="225"/>
    </row>
    <row r="47" spans="1:19" ht="22.5" customHeight="1" thickTop="1" thickBot="1">
      <c r="B47" s="770" t="s">
        <v>277</v>
      </c>
      <c r="C47" s="770"/>
      <c r="D47" s="257">
        <f>I26+I45</f>
        <v>0</v>
      </c>
      <c r="E47" s="771" t="s">
        <v>278</v>
      </c>
      <c r="F47" s="771"/>
      <c r="G47" s="226">
        <f>FLOOR(D47,"0:30")*24</f>
        <v>0</v>
      </c>
      <c r="H47" s="768" t="s">
        <v>313</v>
      </c>
      <c r="I47" s="769"/>
      <c r="L47" s="770" t="s">
        <v>277</v>
      </c>
      <c r="M47" s="770"/>
      <c r="N47" s="257">
        <f>S26+S45</f>
        <v>0</v>
      </c>
      <c r="O47" s="771" t="s">
        <v>278</v>
      </c>
      <c r="P47" s="771"/>
      <c r="Q47" s="226">
        <f>FLOOR(N47,"0:30")*24</f>
        <v>0</v>
      </c>
      <c r="R47" s="768" t="s">
        <v>313</v>
      </c>
      <c r="S47" s="769"/>
    </row>
    <row r="48" spans="1:19" ht="19.5" customHeight="1" thickTop="1"/>
  </sheetData>
  <sheetProtection password="CC55" sheet="1" objects="1" scenarios="1"/>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election activeCell="H9" sqref="H9"/>
    </sheetView>
  </sheetViews>
  <sheetFormatPr defaultColWidth="9" defaultRowHeight="13.2"/>
  <cols>
    <col min="1" max="1" width="4.109375" style="1" customWidth="1"/>
    <col min="2" max="2" width="19.77734375" style="1" customWidth="1"/>
    <col min="3" max="4" width="15.6640625" style="1" customWidth="1"/>
    <col min="5" max="5" width="9.44140625" style="1" bestFit="1" customWidth="1"/>
    <col min="6" max="6" width="17" style="1" customWidth="1"/>
    <col min="7" max="7" width="9.33203125" style="1" customWidth="1"/>
    <col min="8" max="8" width="17" style="1" customWidth="1"/>
    <col min="9" max="10" width="11.33203125" style="1" customWidth="1"/>
    <col min="11" max="16384" width="9" style="1"/>
  </cols>
  <sheetData>
    <row r="1" spans="1:10" ht="19.2">
      <c r="A1" s="389" t="s">
        <v>315</v>
      </c>
      <c r="B1" s="12"/>
    </row>
    <row r="2" spans="1:10" ht="15.75" customHeight="1">
      <c r="A2" s="13" t="s">
        <v>175</v>
      </c>
      <c r="D2" s="14"/>
      <c r="E2" s="14"/>
      <c r="F2" s="14"/>
      <c r="G2" s="14"/>
      <c r="H2" s="14"/>
      <c r="I2" s="14"/>
      <c r="J2" s="14"/>
    </row>
    <row r="3" spans="1:10" ht="15.75" customHeight="1">
      <c r="C3" s="14"/>
      <c r="D3" s="14"/>
      <c r="E3" s="14"/>
      <c r="F3" s="14"/>
      <c r="G3" s="14"/>
      <c r="H3" s="14"/>
      <c r="I3" s="14"/>
      <c r="J3" s="14"/>
    </row>
    <row r="4" spans="1:10" s="9" customFormat="1" ht="15.75" customHeight="1">
      <c r="A4" s="790" t="s">
        <v>282</v>
      </c>
      <c r="B4" s="790"/>
      <c r="C4" s="790"/>
      <c r="D4" s="790"/>
      <c r="E4" s="790"/>
      <c r="F4" s="790"/>
      <c r="G4" s="790"/>
      <c r="H4" s="790"/>
    </row>
    <row r="5" spans="1:10" ht="15.75" customHeight="1">
      <c r="C5" s="15"/>
      <c r="D5" s="15"/>
    </row>
    <row r="6" spans="1:10" ht="15.75" customHeight="1">
      <c r="C6" s="16"/>
      <c r="E6" s="218" t="s">
        <v>16</v>
      </c>
      <c r="F6" s="868">
        <f>別紙１!E5</f>
        <v>0</v>
      </c>
      <c r="G6" s="868"/>
      <c r="H6" s="868"/>
    </row>
    <row r="7" spans="1:10" ht="15.75" customHeight="1">
      <c r="C7" s="16"/>
      <c r="E7" s="219"/>
      <c r="F7" s="210"/>
      <c r="G7" s="210"/>
      <c r="H7" s="210"/>
    </row>
    <row r="8" spans="1:10" ht="18" customHeight="1">
      <c r="A8" s="1" t="s">
        <v>241</v>
      </c>
      <c r="C8" s="16"/>
      <c r="G8" s="19"/>
      <c r="H8" s="210"/>
      <c r="I8" s="210"/>
      <c r="J8" s="210"/>
    </row>
    <row r="9" spans="1:10" ht="18" customHeight="1">
      <c r="B9" s="209"/>
      <c r="C9" s="256" t="s">
        <v>269</v>
      </c>
      <c r="D9" s="211" t="s">
        <v>270</v>
      </c>
      <c r="G9" s="19"/>
      <c r="H9" s="210"/>
      <c r="I9" s="210"/>
      <c r="J9" s="210"/>
    </row>
    <row r="10" spans="1:10" ht="24" customHeight="1">
      <c r="B10" s="212" t="s">
        <v>10</v>
      </c>
      <c r="C10" s="213">
        <f>'別紙5-2'!I49</f>
        <v>0</v>
      </c>
      <c r="D10" s="213">
        <f>'別紙5-2'!H49</f>
        <v>0</v>
      </c>
      <c r="I10" s="210"/>
      <c r="J10" s="210"/>
    </row>
    <row r="11" spans="1:10" ht="24" customHeight="1">
      <c r="B11" s="212" t="s">
        <v>165</v>
      </c>
      <c r="C11" s="213">
        <f>'別紙5-2'!T49</f>
        <v>0</v>
      </c>
      <c r="D11" s="213">
        <f>'別紙5-2'!S49</f>
        <v>0</v>
      </c>
      <c r="F11" s="1" t="s">
        <v>238</v>
      </c>
      <c r="I11" s="210"/>
      <c r="J11" s="210"/>
    </row>
    <row r="12" spans="1:10" ht="24" customHeight="1" thickBot="1">
      <c r="B12" s="216" t="s">
        <v>54</v>
      </c>
      <c r="C12" s="220">
        <f>SUM(C10:C11)</f>
        <v>0</v>
      </c>
      <c r="D12" s="220">
        <f>SUM(D10:D11)</f>
        <v>0</v>
      </c>
      <c r="F12" s="785" t="s">
        <v>253</v>
      </c>
      <c r="G12" s="788" t="s">
        <v>166</v>
      </c>
      <c r="H12" s="785" t="s">
        <v>246</v>
      </c>
      <c r="I12" s="210"/>
      <c r="J12" s="210"/>
    </row>
    <row r="13" spans="1:10" ht="33" customHeight="1" thickBot="1">
      <c r="B13" s="217" t="s">
        <v>244</v>
      </c>
      <c r="C13" s="866" t="e">
        <f>ROUND((C10+C11)/(D10+D11),0)</f>
        <v>#DIV/0!</v>
      </c>
      <c r="D13" s="867"/>
      <c r="F13" s="786"/>
      <c r="G13" s="788"/>
      <c r="H13" s="786"/>
      <c r="I13" s="210"/>
      <c r="J13" s="210"/>
    </row>
    <row r="14" spans="1:10" ht="15.75" customHeight="1">
      <c r="B14" s="1" t="s">
        <v>284</v>
      </c>
      <c r="C14" s="16"/>
      <c r="G14" s="19"/>
      <c r="H14" s="210"/>
      <c r="I14" s="210"/>
      <c r="J14" s="210"/>
    </row>
    <row r="15" spans="1:10" ht="15.75" customHeight="1">
      <c r="C15" s="16"/>
      <c r="G15" s="19"/>
      <c r="H15" s="210"/>
      <c r="I15" s="210"/>
      <c r="J15" s="210"/>
    </row>
    <row r="16" spans="1:10" ht="18" customHeight="1">
      <c r="A16" s="1" t="s">
        <v>242</v>
      </c>
      <c r="C16" s="16"/>
      <c r="G16" s="19"/>
      <c r="H16" s="210"/>
      <c r="I16" s="210"/>
      <c r="J16" s="210"/>
    </row>
    <row r="17" spans="2:10" ht="18" customHeight="1">
      <c r="B17" s="209"/>
      <c r="C17" s="211" t="s">
        <v>239</v>
      </c>
      <c r="D17" s="211" t="s">
        <v>237</v>
      </c>
      <c r="G17" s="19"/>
      <c r="H17" s="210"/>
      <c r="I17" s="210"/>
      <c r="J17" s="210"/>
    </row>
    <row r="18" spans="2:10" ht="24" customHeight="1">
      <c r="B18" s="212" t="s">
        <v>10</v>
      </c>
      <c r="C18" s="214">
        <f>'別紙5-2'!J49</f>
        <v>0</v>
      </c>
      <c r="D18" s="215">
        <f>'別紙5-2'!B49</f>
        <v>0</v>
      </c>
      <c r="I18" s="210"/>
      <c r="J18" s="210"/>
    </row>
    <row r="19" spans="2:10" ht="24" customHeight="1">
      <c r="B19" s="212" t="s">
        <v>165</v>
      </c>
      <c r="C19" s="214">
        <f>'別紙5-2'!U49</f>
        <v>0</v>
      </c>
      <c r="D19" s="215">
        <f>'別紙5-2'!M49</f>
        <v>0</v>
      </c>
      <c r="F19" s="1" t="s">
        <v>238</v>
      </c>
      <c r="I19" s="210"/>
      <c r="J19" s="210"/>
    </row>
    <row r="20" spans="2:10" ht="24" customHeight="1" thickBot="1">
      <c r="B20" s="216" t="s">
        <v>54</v>
      </c>
      <c r="C20" s="222">
        <f>SUM(C18:C19)</f>
        <v>0</v>
      </c>
      <c r="D20" s="221">
        <f>SUM(D18:D19)</f>
        <v>0</v>
      </c>
      <c r="F20" s="785" t="s">
        <v>248</v>
      </c>
      <c r="G20" s="788" t="s">
        <v>166</v>
      </c>
      <c r="H20" s="785" t="s">
        <v>247</v>
      </c>
      <c r="I20" s="210"/>
      <c r="J20" s="210"/>
    </row>
    <row r="21" spans="2:10" ht="33" customHeight="1" thickBot="1">
      <c r="B21" s="217" t="s">
        <v>245</v>
      </c>
      <c r="C21" s="866" t="e">
        <f>INT((C18+C19)/(D18+D19))</f>
        <v>#DIV/0!</v>
      </c>
      <c r="D21" s="867"/>
      <c r="F21" s="786"/>
      <c r="G21" s="788"/>
      <c r="H21" s="786"/>
      <c r="I21" s="210"/>
      <c r="J21" s="210"/>
    </row>
    <row r="22" spans="2:10" ht="15.75" customHeight="1">
      <c r="B22" s="1" t="s">
        <v>250</v>
      </c>
      <c r="C22" s="16"/>
      <c r="G22" s="19"/>
      <c r="H22" s="210"/>
      <c r="I22" s="210"/>
      <c r="J22" s="210"/>
    </row>
    <row r="23" spans="2:10" ht="15.75" customHeight="1"/>
    <row r="24" spans="2:10">
      <c r="C24" s="17"/>
    </row>
    <row r="25" spans="2:10">
      <c r="C25" s="17"/>
    </row>
    <row r="26" spans="2:10">
      <c r="C26" s="17"/>
    </row>
    <row r="27" spans="2:10">
      <c r="C27" s="17"/>
    </row>
    <row r="28" spans="2:10">
      <c r="C28" s="17"/>
    </row>
    <row r="29" spans="2:10">
      <c r="C29" s="17"/>
    </row>
    <row r="30" spans="2:10">
      <c r="C30" s="17"/>
    </row>
    <row r="31" spans="2:10">
      <c r="C31" s="17"/>
    </row>
    <row r="32" spans="2:10">
      <c r="C32" s="17"/>
    </row>
    <row r="33" spans="3:3">
      <c r="C33" s="17"/>
    </row>
  </sheetData>
  <sheetProtection password="CC55" sheet="1" objects="1" scenarios="1"/>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zoomScale="70" zoomScaleNormal="100" zoomScaleSheetLayoutView="70" workbookViewId="0">
      <selection activeCell="Q34" sqref="Q34 N34"/>
    </sheetView>
  </sheetViews>
  <sheetFormatPr defaultColWidth="9" defaultRowHeight="13.2"/>
  <cols>
    <col min="1" max="1" width="5.44140625" style="49" customWidth="1"/>
    <col min="2" max="2" width="8" style="49" customWidth="1"/>
    <col min="3" max="3" width="11.6640625" style="49" customWidth="1"/>
    <col min="4" max="5" width="2.33203125" style="49" customWidth="1"/>
    <col min="6" max="6" width="11.6640625" style="49" customWidth="1"/>
    <col min="7" max="7" width="9.88671875" style="49" customWidth="1"/>
    <col min="8" max="8" width="10" style="49" customWidth="1"/>
    <col min="9" max="10" width="9.44140625" style="49" customWidth="1"/>
    <col min="11" max="11" width="10.21875" style="49" customWidth="1"/>
    <col min="12" max="12" width="6.77734375" style="49" customWidth="1"/>
    <col min="13" max="13" width="8" style="49" customWidth="1"/>
    <col min="14" max="14" width="11.6640625" style="49" customWidth="1"/>
    <col min="15" max="16" width="2.33203125" style="49" customWidth="1"/>
    <col min="17" max="17" width="11.6640625" style="49" customWidth="1"/>
    <col min="18" max="18" width="10.5546875" style="284" customWidth="1"/>
    <col min="19" max="19" width="10.5546875" style="49" customWidth="1"/>
    <col min="20" max="21" width="9.44140625" style="49" customWidth="1"/>
    <col min="22" max="22" width="10.21875" style="49" customWidth="1"/>
    <col min="23" max="16384" width="9" style="49"/>
  </cols>
  <sheetData>
    <row r="1" spans="1:22" ht="21">
      <c r="A1" s="50" t="s">
        <v>23</v>
      </c>
      <c r="B1" s="50"/>
      <c r="C1" s="50"/>
      <c r="D1" s="50"/>
      <c r="E1" s="50"/>
      <c r="F1" s="50"/>
      <c r="G1" s="50"/>
      <c r="H1" s="50"/>
      <c r="I1" s="50"/>
      <c r="J1" s="50"/>
      <c r="K1" s="50"/>
      <c r="L1" s="358"/>
      <c r="M1" s="358"/>
      <c r="N1" s="358"/>
      <c r="O1" s="358"/>
      <c r="P1" s="358"/>
      <c r="Q1" s="358"/>
      <c r="R1" s="358"/>
      <c r="S1" s="358"/>
      <c r="T1" s="358"/>
      <c r="U1" s="358"/>
      <c r="V1" s="358"/>
    </row>
    <row r="2" spans="1:22" ht="17.25" customHeight="1">
      <c r="A2" s="71" t="s">
        <v>29</v>
      </c>
      <c r="B2" s="72"/>
      <c r="C2" s="72"/>
      <c r="D2" s="72"/>
      <c r="E2" s="72"/>
      <c r="F2" s="72"/>
      <c r="G2" s="72"/>
      <c r="H2" s="72"/>
      <c r="I2" s="72"/>
      <c r="J2" s="72"/>
      <c r="K2" s="72"/>
      <c r="L2" s="21" t="s">
        <v>29</v>
      </c>
      <c r="M2" s="100"/>
      <c r="N2" s="100"/>
      <c r="O2" s="100"/>
      <c r="P2" s="100"/>
      <c r="Q2" s="100"/>
      <c r="R2" s="279"/>
      <c r="S2" s="72"/>
      <c r="T2" s="100"/>
      <c r="U2" s="100"/>
      <c r="V2" s="100"/>
    </row>
    <row r="3" spans="1:22" s="73" customFormat="1" ht="17.25" customHeight="1">
      <c r="A3" s="921" t="s">
        <v>134</v>
      </c>
      <c r="B3" s="921"/>
      <c r="C3" s="921"/>
      <c r="D3" s="921"/>
      <c r="E3" s="921"/>
      <c r="F3" s="921"/>
      <c r="G3" s="921"/>
      <c r="H3" s="921"/>
      <c r="I3" s="921"/>
      <c r="J3" s="921"/>
      <c r="K3" s="921"/>
      <c r="L3" s="920" t="s">
        <v>135</v>
      </c>
      <c r="M3" s="920"/>
      <c r="N3" s="920"/>
      <c r="O3" s="920"/>
      <c r="P3" s="920"/>
      <c r="Q3" s="920"/>
      <c r="R3" s="920"/>
      <c r="S3" s="920"/>
      <c r="T3" s="920"/>
      <c r="U3" s="920"/>
      <c r="V3" s="920"/>
    </row>
    <row r="4" spans="1:22" ht="15" customHeight="1">
      <c r="L4" s="20"/>
      <c r="M4" s="20"/>
      <c r="N4" s="20"/>
      <c r="O4" s="20"/>
      <c r="P4" s="20"/>
      <c r="Q4" s="20"/>
      <c r="R4" s="280"/>
      <c r="T4" s="20"/>
      <c r="U4" s="20"/>
      <c r="V4" s="20"/>
    </row>
    <row r="5" spans="1:22" s="74" customFormat="1" ht="15" customHeight="1">
      <c r="F5" s="75"/>
      <c r="G5" s="75"/>
      <c r="H5" s="75" t="s">
        <v>16</v>
      </c>
      <c r="I5" s="573">
        <f>別紙１!E5</f>
        <v>0</v>
      </c>
      <c r="J5" s="573"/>
      <c r="K5" s="573"/>
      <c r="L5" s="75"/>
      <c r="M5" s="75"/>
      <c r="N5" s="75"/>
      <c r="O5" s="75"/>
      <c r="P5" s="75"/>
      <c r="Q5" s="75"/>
      <c r="R5" s="75"/>
      <c r="S5" s="75" t="s">
        <v>16</v>
      </c>
      <c r="T5" s="573">
        <f>別紙１!E5</f>
        <v>0</v>
      </c>
      <c r="U5" s="573"/>
      <c r="V5" s="573"/>
    </row>
    <row r="6" spans="1:22" s="57" customFormat="1" ht="7.5" customHeight="1" thickBot="1">
      <c r="L6" s="102"/>
      <c r="M6" s="102"/>
      <c r="N6" s="102"/>
      <c r="O6" s="102"/>
      <c r="P6" s="102"/>
      <c r="Q6" s="102"/>
      <c r="R6" s="281"/>
      <c r="T6" s="102"/>
      <c r="U6" s="102"/>
      <c r="V6" s="102"/>
    </row>
    <row r="7" spans="1:22" s="57" customFormat="1" ht="14.25" customHeight="1" thickBot="1">
      <c r="A7" s="902" t="s">
        <v>11</v>
      </c>
      <c r="B7" s="903"/>
      <c r="C7" s="904"/>
      <c r="D7" s="924"/>
      <c r="E7" s="925"/>
      <c r="F7" s="925"/>
      <c r="G7" s="925"/>
      <c r="H7" s="925"/>
      <c r="I7" s="925"/>
      <c r="J7" s="900" t="s">
        <v>19</v>
      </c>
      <c r="K7" s="901"/>
      <c r="L7" s="902" t="s">
        <v>11</v>
      </c>
      <c r="M7" s="903"/>
      <c r="N7" s="904"/>
      <c r="O7" s="922">
        <f>D7</f>
        <v>0</v>
      </c>
      <c r="P7" s="923"/>
      <c r="Q7" s="923"/>
      <c r="R7" s="923"/>
      <c r="S7" s="923"/>
      <c r="T7" s="923"/>
      <c r="U7" s="900" t="s">
        <v>19</v>
      </c>
      <c r="V7" s="901"/>
    </row>
    <row r="8" spans="1:22" s="57" customFormat="1" ht="14.25" customHeight="1" thickBot="1">
      <c r="A8" s="902" t="s">
        <v>12</v>
      </c>
      <c r="B8" s="903"/>
      <c r="C8" s="904"/>
      <c r="D8" s="905" t="s">
        <v>213</v>
      </c>
      <c r="E8" s="906"/>
      <c r="F8" s="906"/>
      <c r="G8" s="906"/>
      <c r="H8" s="906"/>
      <c r="I8" s="906"/>
      <c r="J8" s="906"/>
      <c r="K8" s="907"/>
      <c r="L8" s="902" t="s">
        <v>12</v>
      </c>
      <c r="M8" s="903"/>
      <c r="N8" s="904"/>
      <c r="O8" s="905" t="s">
        <v>214</v>
      </c>
      <c r="P8" s="906"/>
      <c r="Q8" s="906"/>
      <c r="R8" s="906"/>
      <c r="S8" s="906"/>
      <c r="T8" s="906"/>
      <c r="U8" s="906"/>
      <c r="V8" s="907"/>
    </row>
    <row r="9" spans="1:22" s="57" customFormat="1" ht="14.25" customHeight="1" thickBot="1">
      <c r="A9" s="894"/>
      <c r="B9" s="895"/>
      <c r="C9" s="895"/>
      <c r="D9" s="895"/>
      <c r="E9" s="895"/>
      <c r="F9" s="895"/>
      <c r="G9" s="896"/>
      <c r="H9" s="897"/>
      <c r="I9" s="898"/>
      <c r="J9" s="898"/>
      <c r="K9" s="899"/>
      <c r="L9" s="894"/>
      <c r="M9" s="895"/>
      <c r="N9" s="895"/>
      <c r="O9" s="895"/>
      <c r="P9" s="895"/>
      <c r="Q9" s="895"/>
      <c r="R9" s="896"/>
      <c r="S9" s="897"/>
      <c r="T9" s="898"/>
      <c r="U9" s="898"/>
      <c r="V9" s="899"/>
    </row>
    <row r="10" spans="1:22" ht="9" customHeight="1" thickBot="1">
      <c r="A10" s="76"/>
      <c r="B10" s="77"/>
      <c r="C10" s="77"/>
      <c r="D10" s="78"/>
      <c r="E10" s="78"/>
      <c r="F10" s="77"/>
      <c r="G10" s="77"/>
      <c r="H10" s="77"/>
      <c r="I10" s="77"/>
      <c r="J10" s="77"/>
      <c r="K10" s="77"/>
      <c r="L10" s="101"/>
      <c r="M10" s="78"/>
      <c r="N10" s="78"/>
      <c r="O10" s="78"/>
      <c r="P10" s="78"/>
      <c r="Q10" s="78"/>
      <c r="R10" s="282"/>
      <c r="S10" s="77"/>
      <c r="T10" s="78"/>
      <c r="U10" s="78"/>
      <c r="V10" s="103"/>
    </row>
    <row r="11" spans="1:22" ht="20.25" customHeight="1">
      <c r="A11" s="908" t="s">
        <v>38</v>
      </c>
      <c r="B11" s="909"/>
      <c r="C11" s="909"/>
      <c r="D11" s="909"/>
      <c r="E11" s="909"/>
      <c r="F11" s="909"/>
      <c r="G11" s="909"/>
      <c r="H11" s="909"/>
      <c r="I11" s="909"/>
      <c r="J11" s="909"/>
      <c r="K11" s="910"/>
      <c r="L11" s="908" t="s">
        <v>40</v>
      </c>
      <c r="M11" s="909"/>
      <c r="N11" s="909"/>
      <c r="O11" s="909"/>
      <c r="P11" s="909"/>
      <c r="Q11" s="909"/>
      <c r="R11" s="909"/>
      <c r="S11" s="909"/>
      <c r="T11" s="909"/>
      <c r="U11" s="909"/>
      <c r="V11" s="910"/>
    </row>
    <row r="12" spans="1:22" ht="20.25" customHeight="1">
      <c r="A12" s="911"/>
      <c r="B12" s="912"/>
      <c r="C12" s="814" t="s">
        <v>14</v>
      </c>
      <c r="D12" s="815"/>
      <c r="E12" s="815"/>
      <c r="F12" s="815"/>
      <c r="G12" s="815"/>
      <c r="H12" s="816"/>
      <c r="I12" s="231" t="s">
        <v>262</v>
      </c>
      <c r="J12" s="58" t="s">
        <v>77</v>
      </c>
      <c r="K12" s="917" t="s">
        <v>78</v>
      </c>
      <c r="L12" s="911"/>
      <c r="M12" s="912"/>
      <c r="N12" s="886" t="s">
        <v>14</v>
      </c>
      <c r="O12" s="887"/>
      <c r="P12" s="887"/>
      <c r="Q12" s="887"/>
      <c r="R12" s="887"/>
      <c r="S12" s="268"/>
      <c r="T12" s="231" t="s">
        <v>262</v>
      </c>
      <c r="U12" s="79" t="s">
        <v>77</v>
      </c>
      <c r="V12" s="917" t="s">
        <v>78</v>
      </c>
    </row>
    <row r="13" spans="1:22" ht="20.25" customHeight="1">
      <c r="A13" s="913"/>
      <c r="B13" s="914"/>
      <c r="C13" s="647" t="s">
        <v>42</v>
      </c>
      <c r="D13" s="647"/>
      <c r="E13" s="647" t="s">
        <v>43</v>
      </c>
      <c r="F13" s="647"/>
      <c r="G13" s="834" t="s">
        <v>79</v>
      </c>
      <c r="H13" s="607" t="s">
        <v>281</v>
      </c>
      <c r="I13" s="313" t="s">
        <v>263</v>
      </c>
      <c r="J13" s="59" t="s">
        <v>15</v>
      </c>
      <c r="K13" s="918"/>
      <c r="L13" s="913"/>
      <c r="M13" s="914"/>
      <c r="N13" s="928" t="s">
        <v>26</v>
      </c>
      <c r="O13" s="928"/>
      <c r="P13" s="928" t="s">
        <v>25</v>
      </c>
      <c r="Q13" s="928"/>
      <c r="R13" s="930" t="s">
        <v>79</v>
      </c>
      <c r="S13" s="607" t="s">
        <v>281</v>
      </c>
      <c r="T13" s="313" t="s">
        <v>263</v>
      </c>
      <c r="U13" s="80" t="s">
        <v>15</v>
      </c>
      <c r="V13" s="918"/>
    </row>
    <row r="14" spans="1:22" ht="20.25" customHeight="1" thickBot="1">
      <c r="A14" s="915"/>
      <c r="B14" s="916"/>
      <c r="C14" s="836"/>
      <c r="D14" s="836"/>
      <c r="E14" s="836"/>
      <c r="F14" s="836"/>
      <c r="G14" s="835"/>
      <c r="H14" s="689"/>
      <c r="I14" s="27" t="s">
        <v>236</v>
      </c>
      <c r="J14" s="60" t="s">
        <v>8</v>
      </c>
      <c r="K14" s="919"/>
      <c r="L14" s="915"/>
      <c r="M14" s="916"/>
      <c r="N14" s="929"/>
      <c r="O14" s="929"/>
      <c r="P14" s="929"/>
      <c r="Q14" s="929"/>
      <c r="R14" s="931"/>
      <c r="S14" s="689"/>
      <c r="T14" s="27" t="s">
        <v>236</v>
      </c>
      <c r="U14" s="81" t="s">
        <v>8</v>
      </c>
      <c r="V14" s="919"/>
    </row>
    <row r="15" spans="1:22" s="57" customFormat="1" ht="14.25" customHeight="1" thickTop="1" thickBot="1">
      <c r="A15" s="601" t="s">
        <v>7</v>
      </c>
      <c r="B15" s="602"/>
      <c r="C15" s="61">
        <v>0.33333333333333331</v>
      </c>
      <c r="D15" s="829" t="s">
        <v>0</v>
      </c>
      <c r="E15" s="830"/>
      <c r="F15" s="62">
        <v>0.6958333333333333</v>
      </c>
      <c r="G15" s="376">
        <f t="shared" ref="G15:G40" si="0">IF(+F15-C15=0,"",IF((+F15-C15)*1440&lt;120,"NG",+F15-C15))</f>
        <v>0.36249999999999999</v>
      </c>
      <c r="H15" s="246">
        <f>FLOOR(G15,"0:30")*24</f>
        <v>8.5</v>
      </c>
      <c r="I15" s="377">
        <v>8.5</v>
      </c>
      <c r="J15" s="378">
        <v>18</v>
      </c>
      <c r="K15" s="388" t="s">
        <v>17</v>
      </c>
      <c r="L15" s="601" t="s">
        <v>7</v>
      </c>
      <c r="M15" s="602"/>
      <c r="N15" s="61">
        <v>0.33333333333333331</v>
      </c>
      <c r="O15" s="842" t="s">
        <v>0</v>
      </c>
      <c r="P15" s="843"/>
      <c r="Q15" s="62">
        <v>0.69444444444444453</v>
      </c>
      <c r="R15" s="379">
        <f>IF(+Q15-N15=0,"",IF((+Q15-N15)*1440&lt;240,"NG",+Q15-N15))</f>
        <v>0.36111111111111122</v>
      </c>
      <c r="S15" s="246">
        <f>FLOOR(R15,"0:30")*24</f>
        <v>8.5</v>
      </c>
      <c r="T15" s="390">
        <v>1</v>
      </c>
      <c r="U15" s="390">
        <v>18</v>
      </c>
      <c r="V15" s="388" t="s">
        <v>17</v>
      </c>
    </row>
    <row r="16" spans="1:22" ht="14.25" customHeight="1" thickTop="1">
      <c r="A16" s="872">
        <v>45809</v>
      </c>
      <c r="B16" s="873"/>
      <c r="C16" s="243"/>
      <c r="D16" s="891" t="s">
        <v>0</v>
      </c>
      <c r="E16" s="891"/>
      <c r="F16" s="240"/>
      <c r="G16" s="327" t="str">
        <f t="shared" si="0"/>
        <v/>
      </c>
      <c r="H16" s="328" t="str">
        <f>IF(G16="","",FLOOR(G16,"0:30")*24)</f>
        <v/>
      </c>
      <c r="I16" s="241"/>
      <c r="J16" s="242"/>
      <c r="K16" s="245" t="s">
        <v>321</v>
      </c>
      <c r="L16" s="888">
        <v>45931</v>
      </c>
      <c r="M16" s="889"/>
      <c r="N16" s="391"/>
      <c r="O16" s="926" t="s">
        <v>0</v>
      </c>
      <c r="P16" s="927"/>
      <c r="Q16" s="392"/>
      <c r="R16" s="412" t="str">
        <f>IF(+Q16-N16=0,"",IF((+Q16-N16)*1440&lt;120,"NG",+Q16-N16))</f>
        <v/>
      </c>
      <c r="S16" s="413" t="str">
        <f>IF(R16="","",FLOOR(R16,"0:30")*24)</f>
        <v/>
      </c>
      <c r="T16" s="450"/>
      <c r="U16" s="415"/>
      <c r="V16" s="416"/>
    </row>
    <row r="17" spans="1:22" ht="14.25" customHeight="1">
      <c r="A17" s="874">
        <v>45810</v>
      </c>
      <c r="B17" s="875"/>
      <c r="C17" s="462"/>
      <c r="D17" s="890" t="s">
        <v>0</v>
      </c>
      <c r="E17" s="890"/>
      <c r="F17" s="463"/>
      <c r="G17" s="464" t="str">
        <f>IF(+F17-C17=0,"",IF((+F17-C17)*1440&lt;120,"NG",+F17-C17))</f>
        <v/>
      </c>
      <c r="H17" s="465" t="str">
        <f t="shared" ref="H17:H45" si="1">IF(G17="","",FLOOR(G17,"0:30")*24)</f>
        <v/>
      </c>
      <c r="I17" s="466"/>
      <c r="J17" s="467"/>
      <c r="K17" s="468"/>
      <c r="L17" s="880">
        <v>45932</v>
      </c>
      <c r="M17" s="881"/>
      <c r="N17" s="393"/>
      <c r="O17" s="878" t="s">
        <v>0</v>
      </c>
      <c r="P17" s="879"/>
      <c r="Q17" s="394"/>
      <c r="R17" s="417" t="str">
        <f t="shared" ref="R17" si="2">IF(+Q17-N17=0,"",IF((+Q17-N17)*1440&lt;120,"NG",+Q17-N17))</f>
        <v/>
      </c>
      <c r="S17" s="418" t="str">
        <f t="shared" ref="S17" si="3">IF(R17="","",FLOOR(R17,"0:30")*24)</f>
        <v/>
      </c>
      <c r="T17" s="441"/>
      <c r="U17" s="421"/>
      <c r="V17" s="416"/>
    </row>
    <row r="18" spans="1:22" ht="14.25" customHeight="1">
      <c r="A18" s="874">
        <v>45811</v>
      </c>
      <c r="B18" s="875"/>
      <c r="C18" s="393"/>
      <c r="D18" s="812" t="s">
        <v>0</v>
      </c>
      <c r="E18" s="812"/>
      <c r="F18" s="394"/>
      <c r="G18" s="417" t="str">
        <f t="shared" si="0"/>
        <v/>
      </c>
      <c r="H18" s="418" t="str">
        <f t="shared" si="1"/>
        <v/>
      </c>
      <c r="I18" s="419"/>
      <c r="J18" s="421"/>
      <c r="K18" s="416"/>
      <c r="L18" s="880">
        <v>45933</v>
      </c>
      <c r="M18" s="881"/>
      <c r="N18" s="393"/>
      <c r="O18" s="878" t="s">
        <v>0</v>
      </c>
      <c r="P18" s="879"/>
      <c r="Q18" s="394"/>
      <c r="R18" s="417" t="str">
        <f t="shared" ref="R18:R46" si="4">IF(+Q18-N18=0,"",IF((+Q18-N18)*1440&lt;120,"NG",+Q18-N18))</f>
        <v/>
      </c>
      <c r="S18" s="418" t="str">
        <f t="shared" ref="S18:S46" si="5">IF(R18="","",FLOOR(R18,"0:30")*24)</f>
        <v/>
      </c>
      <c r="T18" s="441"/>
      <c r="U18" s="421"/>
      <c r="V18" s="416"/>
    </row>
    <row r="19" spans="1:22" ht="14.25" customHeight="1">
      <c r="A19" s="874">
        <v>45812</v>
      </c>
      <c r="B19" s="875"/>
      <c r="C19" s="247"/>
      <c r="D19" s="812" t="s">
        <v>0</v>
      </c>
      <c r="E19" s="812"/>
      <c r="F19" s="248"/>
      <c r="G19" s="417" t="str">
        <f t="shared" si="0"/>
        <v/>
      </c>
      <c r="H19" s="418" t="str">
        <f t="shared" si="1"/>
        <v/>
      </c>
      <c r="I19" s="438"/>
      <c r="J19" s="438"/>
      <c r="K19" s="416"/>
      <c r="L19" s="884">
        <v>45934</v>
      </c>
      <c r="M19" s="885"/>
      <c r="N19" s="365"/>
      <c r="O19" s="878" t="s">
        <v>0</v>
      </c>
      <c r="P19" s="879"/>
      <c r="Q19" s="367"/>
      <c r="R19" s="426" t="str">
        <f>IF(+Q19-N19=0,"",IF((+Q19-N19)*1440&lt;120,"NG",+Q19-N19))</f>
        <v/>
      </c>
      <c r="S19" s="427" t="str">
        <f t="shared" si="5"/>
        <v/>
      </c>
      <c r="T19" s="446"/>
      <c r="U19" s="425"/>
      <c r="V19" s="399" t="s">
        <v>321</v>
      </c>
    </row>
    <row r="20" spans="1:22" ht="14.25" customHeight="1">
      <c r="A20" s="874">
        <v>45813</v>
      </c>
      <c r="B20" s="875"/>
      <c r="C20" s="247"/>
      <c r="D20" s="812" t="s">
        <v>0</v>
      </c>
      <c r="E20" s="812"/>
      <c r="F20" s="248"/>
      <c r="G20" s="417" t="str">
        <f t="shared" ref="G20" si="6">IF(+F20-C20=0,"",IF((+F20-C20)*1440&lt;120,"NG",+F20-C20))</f>
        <v/>
      </c>
      <c r="H20" s="418" t="str">
        <f t="shared" ref="H20" si="7">IF(G20="","",FLOOR(G20,"0:30")*24)</f>
        <v/>
      </c>
      <c r="I20" s="438"/>
      <c r="J20" s="438"/>
      <c r="K20" s="416"/>
      <c r="L20" s="884">
        <v>45935</v>
      </c>
      <c r="M20" s="885"/>
      <c r="N20" s="178"/>
      <c r="O20" s="882" t="s">
        <v>0</v>
      </c>
      <c r="P20" s="883"/>
      <c r="Q20" s="176"/>
      <c r="R20" s="325" t="str">
        <f>IF(+Q20-N20=0,"",IF((+Q20-N20)*1440&lt;120,"NG",+Q20-N20))</f>
        <v/>
      </c>
      <c r="S20" s="326" t="str">
        <f t="shared" si="5"/>
        <v/>
      </c>
      <c r="T20" s="250"/>
      <c r="U20" s="177"/>
      <c r="V20" s="399" t="s">
        <v>322</v>
      </c>
    </row>
    <row r="21" spans="1:22" ht="14.25" customHeight="1">
      <c r="A21" s="874">
        <v>45814</v>
      </c>
      <c r="B21" s="875"/>
      <c r="C21" s="393"/>
      <c r="D21" s="812" t="s">
        <v>0</v>
      </c>
      <c r="E21" s="812"/>
      <c r="F21" s="394"/>
      <c r="G21" s="417" t="str">
        <f t="shared" si="0"/>
        <v/>
      </c>
      <c r="H21" s="418" t="str">
        <f t="shared" si="1"/>
        <v/>
      </c>
      <c r="I21" s="419"/>
      <c r="J21" s="421"/>
      <c r="K21" s="416"/>
      <c r="L21" s="880">
        <v>45936</v>
      </c>
      <c r="M21" s="881"/>
      <c r="N21" s="462"/>
      <c r="O21" s="882" t="s">
        <v>0</v>
      </c>
      <c r="P21" s="883"/>
      <c r="Q21" s="463"/>
      <c r="R21" s="464" t="str">
        <f t="shared" si="4"/>
        <v/>
      </c>
      <c r="S21" s="465" t="str">
        <f t="shared" si="5"/>
        <v/>
      </c>
      <c r="T21" s="472"/>
      <c r="U21" s="467"/>
      <c r="V21" s="473"/>
    </row>
    <row r="22" spans="1:22" ht="14.25" customHeight="1">
      <c r="A22" s="872">
        <v>45815</v>
      </c>
      <c r="B22" s="873"/>
      <c r="C22" s="365"/>
      <c r="D22" s="812" t="s">
        <v>0</v>
      </c>
      <c r="E22" s="812"/>
      <c r="F22" s="367"/>
      <c r="G22" s="426" t="str">
        <f t="shared" si="0"/>
        <v/>
      </c>
      <c r="H22" s="427" t="str">
        <f t="shared" si="1"/>
        <v/>
      </c>
      <c r="I22" s="422"/>
      <c r="J22" s="425"/>
      <c r="K22" s="245" t="s">
        <v>321</v>
      </c>
      <c r="L22" s="880">
        <v>45937</v>
      </c>
      <c r="M22" s="881"/>
      <c r="N22" s="393"/>
      <c r="O22" s="878" t="s">
        <v>0</v>
      </c>
      <c r="P22" s="879"/>
      <c r="Q22" s="394"/>
      <c r="R22" s="417" t="str">
        <f t="shared" si="4"/>
        <v/>
      </c>
      <c r="S22" s="418" t="str">
        <f t="shared" si="5"/>
        <v/>
      </c>
      <c r="T22" s="441"/>
      <c r="U22" s="421"/>
      <c r="V22" s="447"/>
    </row>
    <row r="23" spans="1:22" ht="14.25" customHeight="1">
      <c r="A23" s="872">
        <v>45816</v>
      </c>
      <c r="B23" s="873"/>
      <c r="C23" s="178"/>
      <c r="D23" s="890" t="s">
        <v>0</v>
      </c>
      <c r="E23" s="890"/>
      <c r="F23" s="176"/>
      <c r="G23" s="325" t="str">
        <f t="shared" si="0"/>
        <v/>
      </c>
      <c r="H23" s="326" t="str">
        <f t="shared" si="1"/>
        <v/>
      </c>
      <c r="I23" s="200"/>
      <c r="J23" s="177"/>
      <c r="K23" s="245" t="s">
        <v>321</v>
      </c>
      <c r="L23" s="880">
        <v>45938</v>
      </c>
      <c r="M23" s="881"/>
      <c r="N23" s="393"/>
      <c r="O23" s="878" t="s">
        <v>0</v>
      </c>
      <c r="P23" s="879"/>
      <c r="Q23" s="394"/>
      <c r="R23" s="417" t="str">
        <f t="shared" si="4"/>
        <v/>
      </c>
      <c r="S23" s="418" t="str">
        <f t="shared" si="5"/>
        <v/>
      </c>
      <c r="T23" s="441"/>
      <c r="U23" s="421"/>
      <c r="V23" s="416"/>
    </row>
    <row r="24" spans="1:22" ht="14.25" customHeight="1">
      <c r="A24" s="874">
        <v>45817</v>
      </c>
      <c r="B24" s="875"/>
      <c r="C24" s="462"/>
      <c r="D24" s="890" t="s">
        <v>0</v>
      </c>
      <c r="E24" s="890"/>
      <c r="F24" s="463"/>
      <c r="G24" s="464" t="str">
        <f t="shared" si="0"/>
        <v/>
      </c>
      <c r="H24" s="465" t="str">
        <f t="shared" si="1"/>
        <v/>
      </c>
      <c r="I24" s="466"/>
      <c r="J24" s="467"/>
      <c r="K24" s="468"/>
      <c r="L24" s="880">
        <v>45939</v>
      </c>
      <c r="M24" s="881"/>
      <c r="N24" s="393"/>
      <c r="O24" s="878" t="s">
        <v>0</v>
      </c>
      <c r="P24" s="879"/>
      <c r="Q24" s="394"/>
      <c r="R24" s="417" t="str">
        <f t="shared" ref="R24" si="8">IF(+Q24-N24=0,"",IF((+Q24-N24)*1440&lt;120,"NG",+Q24-N24))</f>
        <v/>
      </c>
      <c r="S24" s="418" t="str">
        <f t="shared" ref="S24" si="9">IF(R24="","",FLOOR(R24,"0:30")*24)</f>
        <v/>
      </c>
      <c r="T24" s="441"/>
      <c r="U24" s="421"/>
      <c r="V24" s="416"/>
    </row>
    <row r="25" spans="1:22" ht="14.25" customHeight="1">
      <c r="A25" s="874">
        <v>45818</v>
      </c>
      <c r="B25" s="875"/>
      <c r="C25" s="393"/>
      <c r="D25" s="812" t="s">
        <v>0</v>
      </c>
      <c r="E25" s="812"/>
      <c r="F25" s="394"/>
      <c r="G25" s="417" t="str">
        <f t="shared" si="0"/>
        <v/>
      </c>
      <c r="H25" s="418" t="str">
        <f t="shared" si="1"/>
        <v/>
      </c>
      <c r="I25" s="419"/>
      <c r="J25" s="421"/>
      <c r="K25" s="416"/>
      <c r="L25" s="880">
        <v>45940</v>
      </c>
      <c r="M25" s="881"/>
      <c r="N25" s="393"/>
      <c r="O25" s="878" t="s">
        <v>0</v>
      </c>
      <c r="P25" s="879"/>
      <c r="Q25" s="394"/>
      <c r="R25" s="417" t="str">
        <f t="shared" si="4"/>
        <v/>
      </c>
      <c r="S25" s="418" t="str">
        <f t="shared" si="5"/>
        <v/>
      </c>
      <c r="T25" s="441"/>
      <c r="U25" s="421"/>
      <c r="V25" s="416"/>
    </row>
    <row r="26" spans="1:22" ht="14.25" customHeight="1">
      <c r="A26" s="874">
        <v>45819</v>
      </c>
      <c r="B26" s="875"/>
      <c r="C26" s="247"/>
      <c r="D26" s="812" t="s">
        <v>0</v>
      </c>
      <c r="E26" s="812"/>
      <c r="F26" s="248"/>
      <c r="G26" s="417" t="str">
        <f t="shared" si="0"/>
        <v/>
      </c>
      <c r="H26" s="418" t="str">
        <f t="shared" si="1"/>
        <v/>
      </c>
      <c r="I26" s="438"/>
      <c r="J26" s="438"/>
      <c r="K26" s="416"/>
      <c r="L26" s="884">
        <v>45941</v>
      </c>
      <c r="M26" s="885"/>
      <c r="N26" s="365"/>
      <c r="O26" s="878" t="s">
        <v>0</v>
      </c>
      <c r="P26" s="879"/>
      <c r="Q26" s="367"/>
      <c r="R26" s="426" t="str">
        <f>IF(+Q26-N26=0,"",IF((+Q26-N26)*1440&lt;120,"NG",+Q26-N26))</f>
        <v/>
      </c>
      <c r="S26" s="427" t="str">
        <f t="shared" si="5"/>
        <v/>
      </c>
      <c r="T26" s="446"/>
      <c r="U26" s="425"/>
      <c r="V26" s="399" t="s">
        <v>321</v>
      </c>
    </row>
    <row r="27" spans="1:22" ht="14.25" customHeight="1">
      <c r="A27" s="874">
        <v>45820</v>
      </c>
      <c r="B27" s="875"/>
      <c r="C27" s="247"/>
      <c r="D27" s="812" t="s">
        <v>0</v>
      </c>
      <c r="E27" s="812"/>
      <c r="F27" s="248"/>
      <c r="G27" s="417" t="str">
        <f t="shared" ref="G27" si="10">IF(+F27-C27=0,"",IF((+F27-C27)*1440&lt;120,"NG",+F27-C27))</f>
        <v/>
      </c>
      <c r="H27" s="418" t="str">
        <f t="shared" ref="H27" si="11">IF(G27="","",FLOOR(G27,"0:30")*24)</f>
        <v/>
      </c>
      <c r="I27" s="438"/>
      <c r="J27" s="438"/>
      <c r="K27" s="416"/>
      <c r="L27" s="884">
        <v>45942</v>
      </c>
      <c r="M27" s="885"/>
      <c r="N27" s="178"/>
      <c r="O27" s="882" t="s">
        <v>0</v>
      </c>
      <c r="P27" s="883"/>
      <c r="Q27" s="176"/>
      <c r="R27" s="325" t="str">
        <f>IF(+Q27-N27=0,"",IF((+Q27-N27)*1440&lt;120,"NG",+Q27-N27))</f>
        <v/>
      </c>
      <c r="S27" s="326" t="str">
        <f t="shared" si="5"/>
        <v/>
      </c>
      <c r="T27" s="250"/>
      <c r="U27" s="177"/>
      <c r="V27" s="399" t="s">
        <v>322</v>
      </c>
    </row>
    <row r="28" spans="1:22" ht="14.25" customHeight="1">
      <c r="A28" s="874">
        <v>45821</v>
      </c>
      <c r="B28" s="875"/>
      <c r="C28" s="393"/>
      <c r="D28" s="812" t="s">
        <v>0</v>
      </c>
      <c r="E28" s="812"/>
      <c r="F28" s="394"/>
      <c r="G28" s="417" t="str">
        <f t="shared" si="0"/>
        <v/>
      </c>
      <c r="H28" s="418" t="str">
        <f t="shared" si="1"/>
        <v/>
      </c>
      <c r="I28" s="419"/>
      <c r="J28" s="421"/>
      <c r="K28" s="416"/>
      <c r="L28" s="884">
        <v>45943</v>
      </c>
      <c r="M28" s="885"/>
      <c r="N28" s="178"/>
      <c r="O28" s="882" t="s">
        <v>0</v>
      </c>
      <c r="P28" s="883"/>
      <c r="Q28" s="176"/>
      <c r="R28" s="325" t="str">
        <f t="shared" si="4"/>
        <v/>
      </c>
      <c r="S28" s="326" t="str">
        <f t="shared" si="5"/>
        <v/>
      </c>
      <c r="T28" s="250"/>
      <c r="U28" s="177"/>
      <c r="V28" s="399" t="s">
        <v>17</v>
      </c>
    </row>
    <row r="29" spans="1:22" ht="14.25" customHeight="1">
      <c r="A29" s="872">
        <v>45822</v>
      </c>
      <c r="B29" s="873"/>
      <c r="C29" s="365"/>
      <c r="D29" s="812" t="s">
        <v>0</v>
      </c>
      <c r="E29" s="812"/>
      <c r="F29" s="367"/>
      <c r="G29" s="426" t="str">
        <f t="shared" si="0"/>
        <v/>
      </c>
      <c r="H29" s="427" t="str">
        <f t="shared" si="1"/>
        <v/>
      </c>
      <c r="I29" s="422"/>
      <c r="J29" s="425"/>
      <c r="K29" s="245" t="s">
        <v>321</v>
      </c>
      <c r="L29" s="880">
        <v>45944</v>
      </c>
      <c r="M29" s="881"/>
      <c r="N29" s="462"/>
      <c r="O29" s="882" t="s">
        <v>0</v>
      </c>
      <c r="P29" s="883"/>
      <c r="Q29" s="463"/>
      <c r="R29" s="464" t="str">
        <f t="shared" si="4"/>
        <v/>
      </c>
      <c r="S29" s="465" t="str">
        <f t="shared" si="5"/>
        <v/>
      </c>
      <c r="T29" s="472"/>
      <c r="U29" s="467"/>
      <c r="V29" s="473"/>
    </row>
    <row r="30" spans="1:22" ht="14.25" customHeight="1">
      <c r="A30" s="872">
        <v>45823</v>
      </c>
      <c r="B30" s="873"/>
      <c r="C30" s="178"/>
      <c r="D30" s="890" t="s">
        <v>0</v>
      </c>
      <c r="E30" s="890"/>
      <c r="F30" s="176"/>
      <c r="G30" s="325" t="str">
        <f t="shared" si="0"/>
        <v/>
      </c>
      <c r="H30" s="326" t="str">
        <f t="shared" si="1"/>
        <v/>
      </c>
      <c r="I30" s="200"/>
      <c r="J30" s="177"/>
      <c r="K30" s="245" t="s">
        <v>321</v>
      </c>
      <c r="L30" s="880">
        <v>45945</v>
      </c>
      <c r="M30" s="881"/>
      <c r="N30" s="393"/>
      <c r="O30" s="878" t="s">
        <v>0</v>
      </c>
      <c r="P30" s="879"/>
      <c r="Q30" s="394"/>
      <c r="R30" s="417" t="str">
        <f t="shared" si="4"/>
        <v/>
      </c>
      <c r="S30" s="418" t="str">
        <f t="shared" si="5"/>
        <v/>
      </c>
      <c r="T30" s="441"/>
      <c r="U30" s="421"/>
      <c r="V30" s="416"/>
    </row>
    <row r="31" spans="1:22" ht="14.25" customHeight="1">
      <c r="A31" s="874">
        <v>45824</v>
      </c>
      <c r="B31" s="875"/>
      <c r="C31" s="462"/>
      <c r="D31" s="890" t="s">
        <v>0</v>
      </c>
      <c r="E31" s="890"/>
      <c r="F31" s="463"/>
      <c r="G31" s="464" t="str">
        <f t="shared" si="0"/>
        <v/>
      </c>
      <c r="H31" s="465" t="str">
        <f t="shared" si="1"/>
        <v/>
      </c>
      <c r="I31" s="466"/>
      <c r="J31" s="467"/>
      <c r="K31" s="468"/>
      <c r="L31" s="880">
        <v>45946</v>
      </c>
      <c r="M31" s="881"/>
      <c r="N31" s="393"/>
      <c r="O31" s="878" t="s">
        <v>0</v>
      </c>
      <c r="P31" s="879"/>
      <c r="Q31" s="394"/>
      <c r="R31" s="417" t="str">
        <f t="shared" ref="R31" si="12">IF(+Q31-N31=0,"",IF((+Q31-N31)*1440&lt;120,"NG",+Q31-N31))</f>
        <v/>
      </c>
      <c r="S31" s="418" t="str">
        <f t="shared" ref="S31" si="13">IF(R31="","",FLOOR(R31,"0:30")*24)</f>
        <v/>
      </c>
      <c r="T31" s="441"/>
      <c r="U31" s="421"/>
      <c r="V31" s="416"/>
    </row>
    <row r="32" spans="1:22" ht="14.25" customHeight="1">
      <c r="A32" s="874">
        <v>45825</v>
      </c>
      <c r="B32" s="875"/>
      <c r="C32" s="393"/>
      <c r="D32" s="812" t="s">
        <v>0</v>
      </c>
      <c r="E32" s="812"/>
      <c r="F32" s="394"/>
      <c r="G32" s="417" t="str">
        <f t="shared" si="0"/>
        <v/>
      </c>
      <c r="H32" s="418" t="str">
        <f t="shared" si="1"/>
        <v/>
      </c>
      <c r="I32" s="419"/>
      <c r="J32" s="421"/>
      <c r="K32" s="416"/>
      <c r="L32" s="880">
        <v>45947</v>
      </c>
      <c r="M32" s="881"/>
      <c r="N32" s="393"/>
      <c r="O32" s="878" t="s">
        <v>0</v>
      </c>
      <c r="P32" s="879"/>
      <c r="Q32" s="394"/>
      <c r="R32" s="417" t="str">
        <f t="shared" si="4"/>
        <v/>
      </c>
      <c r="S32" s="418" t="str">
        <f t="shared" si="5"/>
        <v/>
      </c>
      <c r="T32" s="441"/>
      <c r="U32" s="421"/>
      <c r="V32" s="416"/>
    </row>
    <row r="33" spans="1:22" ht="14.25" customHeight="1">
      <c r="A33" s="874">
        <v>45826</v>
      </c>
      <c r="B33" s="875"/>
      <c r="C33" s="247"/>
      <c r="D33" s="812" t="s">
        <v>0</v>
      </c>
      <c r="E33" s="812"/>
      <c r="F33" s="248"/>
      <c r="G33" s="417" t="str">
        <f t="shared" si="0"/>
        <v/>
      </c>
      <c r="H33" s="418" t="str">
        <f t="shared" si="1"/>
        <v/>
      </c>
      <c r="I33" s="438"/>
      <c r="J33" s="438"/>
      <c r="K33" s="416"/>
      <c r="L33" s="884">
        <v>45948</v>
      </c>
      <c r="M33" s="885"/>
      <c r="N33" s="365"/>
      <c r="O33" s="878" t="s">
        <v>0</v>
      </c>
      <c r="P33" s="879"/>
      <c r="Q33" s="367"/>
      <c r="R33" s="426" t="str">
        <f>IF(+Q33-N33=0,"",IF((+Q33-N33)*1440&lt;120,"NG",+Q33-N33))</f>
        <v/>
      </c>
      <c r="S33" s="427" t="str">
        <f t="shared" si="5"/>
        <v/>
      </c>
      <c r="T33" s="446"/>
      <c r="U33" s="425"/>
      <c r="V33" s="399" t="s">
        <v>321</v>
      </c>
    </row>
    <row r="34" spans="1:22" ht="14.25" customHeight="1">
      <c r="A34" s="874">
        <v>45827</v>
      </c>
      <c r="B34" s="875"/>
      <c r="C34" s="247"/>
      <c r="D34" s="812" t="s">
        <v>0</v>
      </c>
      <c r="E34" s="812"/>
      <c r="F34" s="248"/>
      <c r="G34" s="417" t="str">
        <f t="shared" ref="G34" si="14">IF(+F34-C34=0,"",IF((+F34-C34)*1440&lt;120,"NG",+F34-C34))</f>
        <v/>
      </c>
      <c r="H34" s="418" t="str">
        <f t="shared" ref="H34" si="15">IF(G34="","",FLOOR(G34,"0:30")*24)</f>
        <v/>
      </c>
      <c r="I34" s="438"/>
      <c r="J34" s="438"/>
      <c r="K34" s="416"/>
      <c r="L34" s="884">
        <v>45949</v>
      </c>
      <c r="M34" s="885"/>
      <c r="N34" s="178"/>
      <c r="O34" s="882" t="s">
        <v>0</v>
      </c>
      <c r="P34" s="883"/>
      <c r="Q34" s="176"/>
      <c r="R34" s="325" t="str">
        <f>IF(+Q34-N34=0,"",IF((+Q34-N34)*1440&lt;120,"NG",+Q34-N34))</f>
        <v/>
      </c>
      <c r="S34" s="326" t="str">
        <f t="shared" si="5"/>
        <v/>
      </c>
      <c r="T34" s="250"/>
      <c r="U34" s="177"/>
      <c r="V34" s="399" t="s">
        <v>322</v>
      </c>
    </row>
    <row r="35" spans="1:22" ht="14.25" customHeight="1">
      <c r="A35" s="874">
        <v>45828</v>
      </c>
      <c r="B35" s="875"/>
      <c r="C35" s="393"/>
      <c r="D35" s="812" t="s">
        <v>0</v>
      </c>
      <c r="E35" s="812"/>
      <c r="F35" s="394"/>
      <c r="G35" s="417" t="str">
        <f t="shared" si="0"/>
        <v/>
      </c>
      <c r="H35" s="418" t="str">
        <f t="shared" si="1"/>
        <v/>
      </c>
      <c r="I35" s="419"/>
      <c r="J35" s="421"/>
      <c r="K35" s="416"/>
      <c r="L35" s="880">
        <v>45950</v>
      </c>
      <c r="M35" s="881"/>
      <c r="N35" s="462"/>
      <c r="O35" s="882" t="s">
        <v>0</v>
      </c>
      <c r="P35" s="883"/>
      <c r="Q35" s="463"/>
      <c r="R35" s="464" t="str">
        <f t="shared" si="4"/>
        <v/>
      </c>
      <c r="S35" s="465" t="str">
        <f t="shared" si="5"/>
        <v/>
      </c>
      <c r="T35" s="472"/>
      <c r="U35" s="467"/>
      <c r="V35" s="473"/>
    </row>
    <row r="36" spans="1:22" ht="14.25" customHeight="1">
      <c r="A36" s="872">
        <v>45829</v>
      </c>
      <c r="B36" s="873"/>
      <c r="C36" s="365"/>
      <c r="D36" s="812" t="s">
        <v>0</v>
      </c>
      <c r="E36" s="812"/>
      <c r="F36" s="367"/>
      <c r="G36" s="426" t="str">
        <f t="shared" si="0"/>
        <v/>
      </c>
      <c r="H36" s="427" t="str">
        <f t="shared" si="1"/>
        <v/>
      </c>
      <c r="I36" s="422"/>
      <c r="J36" s="425"/>
      <c r="K36" s="245" t="s">
        <v>321</v>
      </c>
      <c r="L36" s="880">
        <v>45951</v>
      </c>
      <c r="M36" s="881"/>
      <c r="N36" s="393"/>
      <c r="O36" s="878" t="s">
        <v>0</v>
      </c>
      <c r="P36" s="879"/>
      <c r="Q36" s="394"/>
      <c r="R36" s="417" t="str">
        <f t="shared" si="4"/>
        <v/>
      </c>
      <c r="S36" s="418" t="str">
        <f t="shared" si="5"/>
        <v/>
      </c>
      <c r="T36" s="441"/>
      <c r="U36" s="421"/>
      <c r="V36" s="447"/>
    </row>
    <row r="37" spans="1:22" ht="14.25" customHeight="1">
      <c r="A37" s="872">
        <v>45830</v>
      </c>
      <c r="B37" s="873"/>
      <c r="C37" s="178"/>
      <c r="D37" s="890" t="s">
        <v>0</v>
      </c>
      <c r="E37" s="890"/>
      <c r="F37" s="176"/>
      <c r="G37" s="325" t="str">
        <f t="shared" si="0"/>
        <v/>
      </c>
      <c r="H37" s="326" t="str">
        <f t="shared" si="1"/>
        <v/>
      </c>
      <c r="I37" s="200"/>
      <c r="J37" s="177"/>
      <c r="K37" s="245" t="s">
        <v>321</v>
      </c>
      <c r="L37" s="880">
        <v>45952</v>
      </c>
      <c r="M37" s="881"/>
      <c r="N37" s="393"/>
      <c r="O37" s="878" t="s">
        <v>0</v>
      </c>
      <c r="P37" s="879"/>
      <c r="Q37" s="394"/>
      <c r="R37" s="417" t="str">
        <f t="shared" si="4"/>
        <v/>
      </c>
      <c r="S37" s="418" t="str">
        <f t="shared" si="5"/>
        <v/>
      </c>
      <c r="T37" s="441"/>
      <c r="U37" s="421"/>
      <c r="V37" s="416"/>
    </row>
    <row r="38" spans="1:22" ht="14.25" customHeight="1">
      <c r="A38" s="874">
        <v>45831</v>
      </c>
      <c r="B38" s="875"/>
      <c r="C38" s="469"/>
      <c r="D38" s="890" t="s">
        <v>0</v>
      </c>
      <c r="E38" s="890"/>
      <c r="F38" s="470"/>
      <c r="G38" s="464" t="str">
        <f t="shared" si="0"/>
        <v/>
      </c>
      <c r="H38" s="465" t="str">
        <f t="shared" si="1"/>
        <v/>
      </c>
      <c r="I38" s="471"/>
      <c r="J38" s="471"/>
      <c r="K38" s="468"/>
      <c r="L38" s="880">
        <v>45953</v>
      </c>
      <c r="M38" s="881"/>
      <c r="N38" s="393"/>
      <c r="O38" s="878" t="s">
        <v>0</v>
      </c>
      <c r="P38" s="879"/>
      <c r="Q38" s="394"/>
      <c r="R38" s="417" t="str">
        <f t="shared" ref="R38" si="16">IF(+Q38-N38=0,"",IF((+Q38-N38)*1440&lt;120,"NG",+Q38-N38))</f>
        <v/>
      </c>
      <c r="S38" s="418" t="str">
        <f t="shared" ref="S38" si="17">IF(R38="","",FLOOR(R38,"0:30")*24)</f>
        <v/>
      </c>
      <c r="T38" s="441"/>
      <c r="U38" s="421"/>
      <c r="V38" s="416"/>
    </row>
    <row r="39" spans="1:22" ht="14.25" customHeight="1">
      <c r="A39" s="874">
        <v>45832</v>
      </c>
      <c r="B39" s="875"/>
      <c r="C39" s="393"/>
      <c r="D39" s="812" t="s">
        <v>0</v>
      </c>
      <c r="E39" s="812"/>
      <c r="F39" s="394"/>
      <c r="G39" s="417" t="str">
        <f t="shared" si="0"/>
        <v/>
      </c>
      <c r="H39" s="418" t="str">
        <f t="shared" si="1"/>
        <v/>
      </c>
      <c r="I39" s="419"/>
      <c r="J39" s="421"/>
      <c r="K39" s="416"/>
      <c r="L39" s="880">
        <v>45954</v>
      </c>
      <c r="M39" s="881"/>
      <c r="N39" s="393"/>
      <c r="O39" s="878" t="s">
        <v>0</v>
      </c>
      <c r="P39" s="879"/>
      <c r="Q39" s="394"/>
      <c r="R39" s="417" t="str">
        <f t="shared" si="4"/>
        <v/>
      </c>
      <c r="S39" s="418" t="str">
        <f t="shared" si="5"/>
        <v/>
      </c>
      <c r="T39" s="441"/>
      <c r="U39" s="421"/>
      <c r="V39" s="416"/>
    </row>
    <row r="40" spans="1:22" ht="14.25" customHeight="1">
      <c r="A40" s="874">
        <v>45833</v>
      </c>
      <c r="B40" s="875"/>
      <c r="C40" s="247"/>
      <c r="D40" s="812" t="s">
        <v>0</v>
      </c>
      <c r="E40" s="812"/>
      <c r="F40" s="248"/>
      <c r="G40" s="417" t="str">
        <f t="shared" si="0"/>
        <v/>
      </c>
      <c r="H40" s="418" t="str">
        <f t="shared" si="1"/>
        <v/>
      </c>
      <c r="I40" s="438"/>
      <c r="J40" s="438"/>
      <c r="K40" s="416"/>
      <c r="L40" s="884">
        <v>45955</v>
      </c>
      <c r="M40" s="885"/>
      <c r="N40" s="365"/>
      <c r="O40" s="878" t="s">
        <v>0</v>
      </c>
      <c r="P40" s="879"/>
      <c r="Q40" s="367"/>
      <c r="R40" s="426" t="str">
        <f>IF(+Q40-N40=0,"",IF((+Q40-N40)*1440&lt;120,"NG",+Q40-N40))</f>
        <v/>
      </c>
      <c r="S40" s="427" t="str">
        <f t="shared" si="5"/>
        <v/>
      </c>
      <c r="T40" s="446"/>
      <c r="U40" s="425"/>
      <c r="V40" s="399" t="s">
        <v>321</v>
      </c>
    </row>
    <row r="41" spans="1:22" ht="14.25" customHeight="1">
      <c r="A41" s="874">
        <v>45834</v>
      </c>
      <c r="B41" s="875"/>
      <c r="C41" s="247"/>
      <c r="D41" s="812" t="s">
        <v>0</v>
      </c>
      <c r="E41" s="812"/>
      <c r="F41" s="248"/>
      <c r="G41" s="417" t="str">
        <f>IF(+F41-C41=0,"",IF((+F41-C41)*1440&lt;120,"NG",+F41-C41))</f>
        <v/>
      </c>
      <c r="H41" s="418" t="str">
        <f t="shared" ref="H41" si="18">IF(G41="","",FLOOR(G41,"0:30")*24)</f>
        <v/>
      </c>
      <c r="I41" s="438"/>
      <c r="J41" s="438"/>
      <c r="K41" s="416"/>
      <c r="L41" s="884">
        <v>45956</v>
      </c>
      <c r="M41" s="885"/>
      <c r="N41" s="178"/>
      <c r="O41" s="882" t="s">
        <v>0</v>
      </c>
      <c r="P41" s="883"/>
      <c r="Q41" s="176"/>
      <c r="R41" s="325" t="str">
        <f>IF(+Q41-N41=0,"",IF((+Q41-N41)*1440&lt;120,"NG",+Q41-N41))</f>
        <v/>
      </c>
      <c r="S41" s="326" t="str">
        <f t="shared" si="5"/>
        <v/>
      </c>
      <c r="T41" s="250"/>
      <c r="U41" s="177"/>
      <c r="V41" s="399" t="s">
        <v>322</v>
      </c>
    </row>
    <row r="42" spans="1:22" ht="14.25" customHeight="1">
      <c r="A42" s="874">
        <v>45835</v>
      </c>
      <c r="B42" s="875"/>
      <c r="C42" s="393"/>
      <c r="D42" s="812" t="s">
        <v>0</v>
      </c>
      <c r="E42" s="812"/>
      <c r="F42" s="394"/>
      <c r="G42" s="417" t="str">
        <f>IF(+F42-C42=0,"",IF((+F42-C42)*1440&lt;120,"NG",+F42-C42))</f>
        <v/>
      </c>
      <c r="H42" s="418" t="str">
        <f t="shared" si="1"/>
        <v/>
      </c>
      <c r="I42" s="419"/>
      <c r="J42" s="421"/>
      <c r="K42" s="416"/>
      <c r="L42" s="880">
        <v>45957</v>
      </c>
      <c r="M42" s="881"/>
      <c r="N42" s="462"/>
      <c r="O42" s="882" t="s">
        <v>0</v>
      </c>
      <c r="P42" s="883"/>
      <c r="Q42" s="463"/>
      <c r="R42" s="464" t="str">
        <f t="shared" si="4"/>
        <v/>
      </c>
      <c r="S42" s="465" t="str">
        <f t="shared" si="5"/>
        <v/>
      </c>
      <c r="T42" s="472"/>
      <c r="U42" s="467"/>
      <c r="V42" s="473"/>
    </row>
    <row r="43" spans="1:22" ht="14.25" customHeight="1">
      <c r="A43" s="872">
        <v>45836</v>
      </c>
      <c r="B43" s="873"/>
      <c r="C43" s="365"/>
      <c r="D43" s="812" t="s">
        <v>0</v>
      </c>
      <c r="E43" s="812"/>
      <c r="F43" s="367"/>
      <c r="G43" s="426" t="str">
        <f>IF(+F43-C43=0,"",IF((+F43-C43)*1440&lt;120,"NG",+F43-C43))</f>
        <v/>
      </c>
      <c r="H43" s="427" t="str">
        <f t="shared" si="1"/>
        <v/>
      </c>
      <c r="I43" s="422"/>
      <c r="J43" s="425"/>
      <c r="K43" s="245" t="s">
        <v>321</v>
      </c>
      <c r="L43" s="880">
        <v>45958</v>
      </c>
      <c r="M43" s="881"/>
      <c r="N43" s="393"/>
      <c r="O43" s="878" t="s">
        <v>0</v>
      </c>
      <c r="P43" s="879"/>
      <c r="Q43" s="394"/>
      <c r="R43" s="417" t="str">
        <f t="shared" si="4"/>
        <v/>
      </c>
      <c r="S43" s="418" t="str">
        <f t="shared" si="5"/>
        <v/>
      </c>
      <c r="T43" s="441"/>
      <c r="U43" s="421"/>
      <c r="V43" s="447"/>
    </row>
    <row r="44" spans="1:22" ht="14.25" customHeight="1">
      <c r="A44" s="872">
        <v>45837</v>
      </c>
      <c r="B44" s="873"/>
      <c r="C44" s="178"/>
      <c r="D44" s="890" t="s">
        <v>0</v>
      </c>
      <c r="E44" s="890"/>
      <c r="F44" s="176"/>
      <c r="G44" s="325" t="str">
        <f t="shared" ref="G44:G45" si="19">IF(+F44-C44=0,"",IF((+F44-C44)*1440&lt;120,"NG",+F44-C44))</f>
        <v/>
      </c>
      <c r="H44" s="326" t="str">
        <f t="shared" si="1"/>
        <v/>
      </c>
      <c r="I44" s="200"/>
      <c r="J44" s="177"/>
      <c r="K44" s="245" t="s">
        <v>321</v>
      </c>
      <c r="L44" s="880">
        <v>45959</v>
      </c>
      <c r="M44" s="881"/>
      <c r="N44" s="393"/>
      <c r="O44" s="878" t="s">
        <v>0</v>
      </c>
      <c r="P44" s="879"/>
      <c r="Q44" s="394"/>
      <c r="R44" s="417" t="str">
        <f t="shared" si="4"/>
        <v/>
      </c>
      <c r="S44" s="418" t="str">
        <f t="shared" si="5"/>
        <v/>
      </c>
      <c r="T44" s="441"/>
      <c r="U44" s="421"/>
      <c r="V44" s="416"/>
    </row>
    <row r="45" spans="1:22" ht="14.25" customHeight="1">
      <c r="A45" s="874">
        <v>45838</v>
      </c>
      <c r="B45" s="875"/>
      <c r="C45" s="462"/>
      <c r="D45" s="890" t="s">
        <v>0</v>
      </c>
      <c r="E45" s="890"/>
      <c r="F45" s="463"/>
      <c r="G45" s="464" t="str">
        <f t="shared" si="19"/>
        <v/>
      </c>
      <c r="H45" s="465" t="str">
        <f t="shared" si="1"/>
        <v/>
      </c>
      <c r="I45" s="466"/>
      <c r="J45" s="467"/>
      <c r="K45" s="468"/>
      <c r="L45" s="880">
        <v>45960</v>
      </c>
      <c r="M45" s="881"/>
      <c r="N45" s="393"/>
      <c r="O45" s="878" t="s">
        <v>0</v>
      </c>
      <c r="P45" s="879"/>
      <c r="Q45" s="394"/>
      <c r="R45" s="448" t="str">
        <f t="shared" ref="R45" si="20">IF(+Q45-N45=0,"",IF((+Q45-N45)*1440&lt;120,"NG",+Q45-N45))</f>
        <v/>
      </c>
      <c r="S45" s="418" t="str">
        <f t="shared" ref="S45" si="21">IF(R45="","",FLOOR(R45,"0:30")*24)</f>
        <v/>
      </c>
      <c r="T45" s="441"/>
      <c r="U45" s="421"/>
      <c r="V45" s="416"/>
    </row>
    <row r="46" spans="1:22" ht="14.25" customHeight="1">
      <c r="A46" s="892"/>
      <c r="B46" s="893"/>
      <c r="C46" s="269"/>
      <c r="D46" s="870"/>
      <c r="E46" s="870"/>
      <c r="F46" s="270"/>
      <c r="G46" s="271"/>
      <c r="H46" s="272"/>
      <c r="I46" s="273"/>
      <c r="J46" s="274"/>
      <c r="K46" s="275"/>
      <c r="L46" s="880">
        <v>45961</v>
      </c>
      <c r="M46" s="881"/>
      <c r="N46" s="393"/>
      <c r="O46" s="876" t="s">
        <v>0</v>
      </c>
      <c r="P46" s="877"/>
      <c r="Q46" s="400"/>
      <c r="R46" s="448" t="str">
        <f t="shared" si="4"/>
        <v/>
      </c>
      <c r="S46" s="418" t="str">
        <f t="shared" si="5"/>
        <v/>
      </c>
      <c r="T46" s="449"/>
      <c r="U46" s="420"/>
      <c r="V46" s="416"/>
    </row>
    <row r="47" spans="1:22" s="57" customFormat="1" ht="13.5" customHeight="1">
      <c r="A47" s="807" t="s">
        <v>1</v>
      </c>
      <c r="B47" s="808"/>
      <c r="C47" s="846"/>
      <c r="D47" s="847"/>
      <c r="E47" s="847"/>
      <c r="F47" s="848"/>
      <c r="G47" s="276"/>
      <c r="H47" s="844" t="s">
        <v>2</v>
      </c>
      <c r="I47" s="622" t="s">
        <v>267</v>
      </c>
      <c r="J47" s="622" t="s">
        <v>87</v>
      </c>
      <c r="K47" s="64"/>
      <c r="L47" s="809" t="s">
        <v>1</v>
      </c>
      <c r="M47" s="810"/>
      <c r="N47" s="846"/>
      <c r="O47" s="847"/>
      <c r="P47" s="847"/>
      <c r="Q47" s="848"/>
      <c r="R47" s="855"/>
      <c r="S47" s="844" t="s">
        <v>2</v>
      </c>
      <c r="T47" s="622" t="s">
        <v>267</v>
      </c>
      <c r="U47" s="622" t="s">
        <v>87</v>
      </c>
      <c r="V47" s="64"/>
    </row>
    <row r="48" spans="1:22" s="57" customFormat="1" ht="13.5" customHeight="1">
      <c r="A48" s="809"/>
      <c r="B48" s="810"/>
      <c r="C48" s="849"/>
      <c r="D48" s="850"/>
      <c r="E48" s="850"/>
      <c r="F48" s="845"/>
      <c r="G48" s="277"/>
      <c r="H48" s="845"/>
      <c r="I48" s="811"/>
      <c r="J48" s="811"/>
      <c r="K48" s="65"/>
      <c r="L48" s="809"/>
      <c r="M48" s="810"/>
      <c r="N48" s="849"/>
      <c r="O48" s="850"/>
      <c r="P48" s="850"/>
      <c r="Q48" s="845"/>
      <c r="R48" s="856"/>
      <c r="S48" s="845"/>
      <c r="T48" s="811"/>
      <c r="U48" s="811"/>
      <c r="V48" s="65"/>
    </row>
    <row r="49" spans="1:22" s="82" customFormat="1" ht="23.25" customHeight="1" thickBot="1">
      <c r="A49" s="66"/>
      <c r="B49" s="395">
        <f>COUNTA(J16:J46)</f>
        <v>0</v>
      </c>
      <c r="C49" s="851"/>
      <c r="D49" s="852"/>
      <c r="E49" s="852"/>
      <c r="F49" s="853"/>
      <c r="G49" s="278"/>
      <c r="H49" s="396">
        <f>SUM(H16:H46)</f>
        <v>0</v>
      </c>
      <c r="I49" s="397">
        <f>SUM(I16:I46)</f>
        <v>0</v>
      </c>
      <c r="J49" s="398">
        <f>SUM(J16:J46)</f>
        <v>0</v>
      </c>
      <c r="K49" s="70"/>
      <c r="L49" s="66"/>
      <c r="M49" s="395">
        <f>COUNTA(U16:U46)</f>
        <v>0</v>
      </c>
      <c r="N49" s="851"/>
      <c r="O49" s="852"/>
      <c r="P49" s="852"/>
      <c r="Q49" s="853"/>
      <c r="R49" s="278"/>
      <c r="S49" s="396">
        <f>SUM(S16:S46)</f>
        <v>0</v>
      </c>
      <c r="T49" s="398">
        <f>SUM(T16:T46)</f>
        <v>0</v>
      </c>
      <c r="U49" s="398">
        <f>SUM(U16:U46)</f>
        <v>0</v>
      </c>
      <c r="V49" s="70"/>
    </row>
    <row r="50" spans="1:22" s="83" customFormat="1" ht="16.5" customHeight="1">
      <c r="A50" s="83" t="s">
        <v>24</v>
      </c>
      <c r="K50" s="39" t="s">
        <v>136</v>
      </c>
      <c r="L50" s="83" t="s">
        <v>24</v>
      </c>
      <c r="R50" s="283"/>
      <c r="V50" s="39" t="s">
        <v>136</v>
      </c>
    </row>
    <row r="51" spans="1:22" s="83" customFormat="1" ht="12.75" customHeight="1">
      <c r="A51" s="84" t="s">
        <v>128</v>
      </c>
      <c r="B51" s="871" t="s">
        <v>283</v>
      </c>
      <c r="C51" s="871"/>
      <c r="D51" s="871"/>
      <c r="E51" s="871"/>
      <c r="F51" s="871"/>
      <c r="G51" s="871"/>
      <c r="H51" s="871"/>
      <c r="I51" s="871"/>
      <c r="J51" s="871"/>
      <c r="K51" s="871"/>
      <c r="L51" s="84" t="s">
        <v>128</v>
      </c>
      <c r="M51" s="871" t="s">
        <v>283</v>
      </c>
      <c r="N51" s="871"/>
      <c r="O51" s="871"/>
      <c r="P51" s="871"/>
      <c r="Q51" s="871"/>
      <c r="R51" s="871"/>
      <c r="S51" s="871"/>
      <c r="T51" s="871"/>
      <c r="U51" s="871"/>
      <c r="V51" s="871"/>
    </row>
    <row r="52" spans="1:22" s="83" customFormat="1" ht="12.75" customHeight="1">
      <c r="A52" s="84"/>
      <c r="B52" s="871"/>
      <c r="C52" s="871"/>
      <c r="D52" s="871"/>
      <c r="E52" s="871"/>
      <c r="F52" s="871"/>
      <c r="G52" s="871"/>
      <c r="H52" s="871"/>
      <c r="I52" s="871"/>
      <c r="J52" s="871"/>
      <c r="K52" s="871"/>
      <c r="L52" s="84"/>
      <c r="M52" s="871"/>
      <c r="N52" s="871"/>
      <c r="O52" s="871"/>
      <c r="P52" s="871"/>
      <c r="Q52" s="871"/>
      <c r="R52" s="871"/>
      <c r="S52" s="871"/>
      <c r="T52" s="871"/>
      <c r="U52" s="871"/>
      <c r="V52" s="871"/>
    </row>
    <row r="53" spans="1:22" s="83" customFormat="1" ht="12.75" customHeight="1">
      <c r="A53" s="84" t="s">
        <v>126</v>
      </c>
      <c r="B53" s="871" t="s">
        <v>3</v>
      </c>
      <c r="C53" s="871"/>
      <c r="D53" s="871"/>
      <c r="E53" s="871"/>
      <c r="F53" s="871"/>
      <c r="G53" s="871"/>
      <c r="H53" s="871"/>
      <c r="I53" s="871"/>
      <c r="J53" s="871"/>
      <c r="K53" s="871"/>
      <c r="L53" s="84" t="s">
        <v>126</v>
      </c>
      <c r="M53" s="871" t="s">
        <v>3</v>
      </c>
      <c r="N53" s="871"/>
      <c r="O53" s="871"/>
      <c r="P53" s="871"/>
      <c r="Q53" s="871"/>
      <c r="R53" s="871"/>
      <c r="S53" s="871"/>
      <c r="T53" s="871"/>
      <c r="U53" s="871"/>
      <c r="V53" s="871"/>
    </row>
    <row r="54" spans="1:22" s="38" customFormat="1" ht="12.75" customHeight="1">
      <c r="A54" s="40" t="s">
        <v>129</v>
      </c>
      <c r="B54" s="869" t="s">
        <v>302</v>
      </c>
      <c r="C54" s="869"/>
      <c r="D54" s="869"/>
      <c r="E54" s="869"/>
      <c r="F54" s="869"/>
      <c r="G54" s="869"/>
      <c r="H54" s="869"/>
      <c r="I54" s="869"/>
      <c r="J54" s="869"/>
      <c r="K54" s="869"/>
      <c r="L54" s="40" t="s">
        <v>129</v>
      </c>
      <c r="M54" s="869" t="s">
        <v>302</v>
      </c>
      <c r="N54" s="869"/>
      <c r="O54" s="869"/>
      <c r="P54" s="869"/>
      <c r="Q54" s="869"/>
      <c r="R54" s="869"/>
      <c r="S54" s="869"/>
      <c r="T54" s="869"/>
      <c r="U54" s="869"/>
      <c r="V54" s="869"/>
    </row>
    <row r="55" spans="1:22" s="38" customFormat="1" ht="12.75" customHeight="1">
      <c r="A55" s="40"/>
      <c r="B55" s="869"/>
      <c r="C55" s="869"/>
      <c r="D55" s="869"/>
      <c r="E55" s="869"/>
      <c r="F55" s="869"/>
      <c r="G55" s="869"/>
      <c r="H55" s="869"/>
      <c r="I55" s="869"/>
      <c r="J55" s="869"/>
      <c r="K55" s="869"/>
      <c r="L55" s="40"/>
      <c r="M55" s="869"/>
      <c r="N55" s="869"/>
      <c r="O55" s="869"/>
      <c r="P55" s="869"/>
      <c r="Q55" s="869"/>
      <c r="R55" s="869"/>
      <c r="S55" s="869"/>
      <c r="T55" s="869"/>
      <c r="U55" s="869"/>
      <c r="V55" s="869"/>
    </row>
    <row r="56" spans="1:22" s="83" customFormat="1" ht="12.75" customHeight="1">
      <c r="A56" s="84" t="s">
        <v>130</v>
      </c>
      <c r="B56" s="869" t="s">
        <v>303</v>
      </c>
      <c r="C56" s="869"/>
      <c r="D56" s="869"/>
      <c r="E56" s="869"/>
      <c r="F56" s="869"/>
      <c r="G56" s="869"/>
      <c r="H56" s="869"/>
      <c r="I56" s="869"/>
      <c r="J56" s="869"/>
      <c r="K56" s="869"/>
      <c r="L56" s="84" t="s">
        <v>130</v>
      </c>
      <c r="M56" s="869" t="s">
        <v>304</v>
      </c>
      <c r="N56" s="869"/>
      <c r="O56" s="869"/>
      <c r="P56" s="869"/>
      <c r="Q56" s="869"/>
      <c r="R56" s="869"/>
      <c r="S56" s="869"/>
      <c r="T56" s="869"/>
      <c r="U56" s="869"/>
      <c r="V56" s="869"/>
    </row>
    <row r="57" spans="1:22" ht="12.75" customHeight="1">
      <c r="A57" s="76"/>
      <c r="B57" s="869"/>
      <c r="C57" s="869"/>
      <c r="D57" s="869"/>
      <c r="E57" s="869"/>
      <c r="F57" s="869"/>
      <c r="G57" s="869"/>
      <c r="H57" s="869"/>
      <c r="I57" s="869"/>
      <c r="J57" s="869"/>
      <c r="K57" s="869"/>
      <c r="L57" s="76"/>
      <c r="M57" s="869"/>
      <c r="N57" s="869"/>
      <c r="O57" s="869"/>
      <c r="P57" s="869"/>
      <c r="Q57" s="869"/>
      <c r="R57" s="869"/>
      <c r="S57" s="869"/>
      <c r="T57" s="869"/>
      <c r="U57" s="869"/>
      <c r="V57" s="869"/>
    </row>
    <row r="58" spans="1:22" ht="12.75" customHeight="1">
      <c r="A58" s="84" t="s">
        <v>220</v>
      </c>
      <c r="B58" s="869" t="s">
        <v>305</v>
      </c>
      <c r="C58" s="869"/>
      <c r="D58" s="869"/>
      <c r="E58" s="869"/>
      <c r="F58" s="869"/>
      <c r="G58" s="869"/>
      <c r="H58" s="869"/>
      <c r="I58" s="869"/>
      <c r="J58" s="869"/>
      <c r="K58" s="869"/>
      <c r="L58" s="84" t="s">
        <v>220</v>
      </c>
      <c r="M58" s="869" t="s">
        <v>305</v>
      </c>
      <c r="N58" s="869"/>
      <c r="O58" s="869"/>
      <c r="P58" s="869"/>
      <c r="Q58" s="869"/>
      <c r="R58" s="869"/>
      <c r="S58" s="869"/>
      <c r="T58" s="869"/>
      <c r="U58" s="869"/>
      <c r="V58" s="869"/>
    </row>
    <row r="59" spans="1:22" ht="12.75" customHeight="1">
      <c r="A59" s="76"/>
      <c r="B59" s="869"/>
      <c r="C59" s="869"/>
      <c r="D59" s="869"/>
      <c r="E59" s="869"/>
      <c r="F59" s="869"/>
      <c r="G59" s="869"/>
      <c r="H59" s="869"/>
      <c r="I59" s="869"/>
      <c r="J59" s="869"/>
      <c r="K59" s="869"/>
      <c r="L59" s="76"/>
      <c r="M59" s="869"/>
      <c r="N59" s="869"/>
      <c r="O59" s="869"/>
      <c r="P59" s="869"/>
      <c r="Q59" s="869"/>
      <c r="R59" s="869"/>
      <c r="S59" s="869"/>
      <c r="T59" s="869"/>
      <c r="U59" s="869"/>
      <c r="V59" s="869"/>
    </row>
    <row r="60" spans="1:22" ht="12.75" customHeight="1">
      <c r="B60" s="869"/>
      <c r="C60" s="869"/>
      <c r="D60" s="869"/>
      <c r="E60" s="869"/>
      <c r="F60" s="869"/>
      <c r="G60" s="869"/>
      <c r="H60" s="869"/>
      <c r="I60" s="869"/>
      <c r="J60" s="869"/>
      <c r="K60" s="869"/>
      <c r="M60" s="869"/>
      <c r="N60" s="869"/>
      <c r="O60" s="869"/>
      <c r="P60" s="869"/>
      <c r="Q60" s="869"/>
      <c r="R60" s="869"/>
      <c r="S60" s="869"/>
      <c r="T60" s="869"/>
      <c r="U60" s="869"/>
      <c r="V60" s="869"/>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sheetData>
  <sheetProtection password="CC55" sheet="1" objects="1" scenarios="1"/>
  <mergeCells count="183">
    <mergeCell ref="L3:V3"/>
    <mergeCell ref="A3:K3"/>
    <mergeCell ref="O7:T7"/>
    <mergeCell ref="A7:C7"/>
    <mergeCell ref="A8:C8"/>
    <mergeCell ref="D7:I7"/>
    <mergeCell ref="S9:V9"/>
    <mergeCell ref="O16:P16"/>
    <mergeCell ref="N13:O14"/>
    <mergeCell ref="R13:R14"/>
    <mergeCell ref="L12:M14"/>
    <mergeCell ref="O15:P15"/>
    <mergeCell ref="P13:Q14"/>
    <mergeCell ref="O19:P19"/>
    <mergeCell ref="O28:P28"/>
    <mergeCell ref="A9:G9"/>
    <mergeCell ref="H9:K9"/>
    <mergeCell ref="L9:R9"/>
    <mergeCell ref="I5:K5"/>
    <mergeCell ref="T5:V5"/>
    <mergeCell ref="U7:V7"/>
    <mergeCell ref="L7:N7"/>
    <mergeCell ref="J7:K7"/>
    <mergeCell ref="D8:K8"/>
    <mergeCell ref="O8:V8"/>
    <mergeCell ref="G13:G14"/>
    <mergeCell ref="L8:N8"/>
    <mergeCell ref="A15:B15"/>
    <mergeCell ref="D27:E27"/>
    <mergeCell ref="D28:E28"/>
    <mergeCell ref="A11:K11"/>
    <mergeCell ref="A12:B14"/>
    <mergeCell ref="D25:E25"/>
    <mergeCell ref="D20:E20"/>
    <mergeCell ref="K12:K14"/>
    <mergeCell ref="V12:V14"/>
    <mergeCell ref="L11:V11"/>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D45:E45"/>
    <mergeCell ref="D36:E36"/>
    <mergeCell ref="D37:E37"/>
    <mergeCell ref="D38:E38"/>
    <mergeCell ref="D43:E43"/>
    <mergeCell ref="D32:E32"/>
    <mergeCell ref="D40:E40"/>
    <mergeCell ref="C13:D14"/>
    <mergeCell ref="E13:F14"/>
    <mergeCell ref="D15:E15"/>
    <mergeCell ref="D16:E16"/>
    <mergeCell ref="D17:E17"/>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O29:P29"/>
    <mergeCell ref="O30:P30"/>
    <mergeCell ref="L29:M29"/>
    <mergeCell ref="L27:M27"/>
    <mergeCell ref="O24:P24"/>
    <mergeCell ref="O25:P25"/>
    <mergeCell ref="L28:M28"/>
    <mergeCell ref="O26:P26"/>
    <mergeCell ref="O27:P27"/>
    <mergeCell ref="L24:M24"/>
    <mergeCell ref="L25:M25"/>
    <mergeCell ref="O34:P34"/>
    <mergeCell ref="O31:P31"/>
    <mergeCell ref="L34:M34"/>
    <mergeCell ref="L35:M35"/>
    <mergeCell ref="O32:P32"/>
    <mergeCell ref="O33:P33"/>
    <mergeCell ref="L32:M32"/>
    <mergeCell ref="L33:M33"/>
    <mergeCell ref="L30:M30"/>
    <mergeCell ref="L31:M31"/>
    <mergeCell ref="O40:P40"/>
    <mergeCell ref="O41:P41"/>
    <mergeCell ref="L40:M40"/>
    <mergeCell ref="L41:M41"/>
    <mergeCell ref="O39:P39"/>
    <mergeCell ref="L38:M38"/>
    <mergeCell ref="L39:M39"/>
    <mergeCell ref="O35:P35"/>
    <mergeCell ref="O37:P37"/>
    <mergeCell ref="L36:M36"/>
    <mergeCell ref="L37:M37"/>
    <mergeCell ref="O38:P38"/>
    <mergeCell ref="O36:P36"/>
    <mergeCell ref="O46:P46"/>
    <mergeCell ref="O44:P44"/>
    <mergeCell ref="O45:P45"/>
    <mergeCell ref="L44:M44"/>
    <mergeCell ref="L45:M45"/>
    <mergeCell ref="L46:M46"/>
    <mergeCell ref="O42:P42"/>
    <mergeCell ref="O43:P43"/>
    <mergeCell ref="L42:M42"/>
    <mergeCell ref="L43:M4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Q13" sqref="Q13"/>
    </sheetView>
  </sheetViews>
  <sheetFormatPr defaultColWidth="9" defaultRowHeight="19.5" customHeight="1"/>
  <cols>
    <col min="1" max="1" width="3.10937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3.6640625" style="105" customWidth="1"/>
    <col min="11" max="11" width="3.10937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16384" width="9" style="105"/>
  </cols>
  <sheetData>
    <row r="1" spans="1:19" ht="19.5" customHeight="1">
      <c r="A1" s="104" t="s">
        <v>189</v>
      </c>
      <c r="K1" s="104" t="s">
        <v>189</v>
      </c>
    </row>
    <row r="2" spans="1:19" ht="19.5" customHeight="1" thickBot="1">
      <c r="A2" s="753" t="s">
        <v>190</v>
      </c>
      <c r="B2" s="753"/>
      <c r="C2" s="753"/>
      <c r="D2" s="753"/>
      <c r="E2" s="753"/>
      <c r="F2" s="753"/>
      <c r="G2" s="753"/>
      <c r="H2" s="753"/>
      <c r="I2" s="753"/>
      <c r="K2" s="753" t="s">
        <v>190</v>
      </c>
      <c r="L2" s="753"/>
      <c r="M2" s="753"/>
      <c r="N2" s="753"/>
      <c r="O2" s="753"/>
      <c r="P2" s="753"/>
      <c r="Q2" s="753"/>
      <c r="R2" s="753"/>
      <c r="S2" s="753"/>
    </row>
    <row r="3" spans="1:19" ht="22.5" customHeight="1" thickBot="1">
      <c r="A3" s="763" t="s">
        <v>191</v>
      </c>
      <c r="B3" s="764"/>
      <c r="C3" s="764"/>
      <c r="D3" s="764"/>
      <c r="E3" s="764"/>
      <c r="F3" s="764"/>
      <c r="G3" s="764"/>
      <c r="H3" s="764"/>
      <c r="I3" s="765"/>
      <c r="K3" s="763" t="s">
        <v>191</v>
      </c>
      <c r="L3" s="764"/>
      <c r="M3" s="764"/>
      <c r="N3" s="764"/>
      <c r="O3" s="764"/>
      <c r="P3" s="764"/>
      <c r="Q3" s="764"/>
      <c r="R3" s="764"/>
      <c r="S3" s="765"/>
    </row>
    <row r="4" spans="1:19" ht="24.75" customHeight="1" thickBot="1">
      <c r="A4" s="772" t="s">
        <v>192</v>
      </c>
      <c r="B4" s="773"/>
      <c r="C4" s="773"/>
      <c r="D4" s="773"/>
      <c r="E4" s="773"/>
      <c r="F4" s="773"/>
      <c r="G4" s="774" t="s">
        <v>256</v>
      </c>
      <c r="H4" s="774"/>
      <c r="I4" s="775"/>
      <c r="K4" s="772" t="s">
        <v>192</v>
      </c>
      <c r="L4" s="773"/>
      <c r="M4" s="773"/>
      <c r="N4" s="773"/>
      <c r="O4" s="773"/>
      <c r="P4" s="773"/>
      <c r="Q4" s="774" t="s">
        <v>256</v>
      </c>
      <c r="R4" s="774"/>
      <c r="S4" s="775"/>
    </row>
    <row r="5" spans="1:19" ht="19.5" customHeight="1">
      <c r="A5" s="776" t="s">
        <v>193</v>
      </c>
      <c r="B5" s="777"/>
      <c r="C5" s="777"/>
      <c r="D5" s="777"/>
      <c r="E5" s="777"/>
      <c r="F5" s="778"/>
      <c r="G5" s="779" t="s">
        <v>194</v>
      </c>
      <c r="H5" s="777"/>
      <c r="I5" s="780"/>
      <c r="K5" s="776" t="s">
        <v>193</v>
      </c>
      <c r="L5" s="777"/>
      <c r="M5" s="777"/>
      <c r="N5" s="777"/>
      <c r="O5" s="777"/>
      <c r="P5" s="778"/>
      <c r="Q5" s="779" t="s">
        <v>194</v>
      </c>
      <c r="R5" s="777"/>
      <c r="S5" s="780"/>
    </row>
    <row r="6" spans="1:19" ht="19.5" customHeight="1" thickBot="1">
      <c r="A6" s="756" t="s">
        <v>195</v>
      </c>
      <c r="B6" s="757"/>
      <c r="C6" s="757"/>
      <c r="D6" s="757"/>
      <c r="E6" s="757"/>
      <c r="F6" s="758"/>
      <c r="G6" s="759" t="s">
        <v>196</v>
      </c>
      <c r="H6" s="757"/>
      <c r="I6" s="760"/>
      <c r="K6" s="756" t="s">
        <v>195</v>
      </c>
      <c r="L6" s="757"/>
      <c r="M6" s="757"/>
      <c r="N6" s="757"/>
      <c r="O6" s="757"/>
      <c r="P6" s="758"/>
      <c r="Q6" s="759" t="s">
        <v>196</v>
      </c>
      <c r="R6" s="757"/>
      <c r="S6" s="760"/>
    </row>
    <row r="7" spans="1:19" ht="22.5" customHeight="1" thickBot="1">
      <c r="A7" s="772" t="s">
        <v>197</v>
      </c>
      <c r="B7" s="773"/>
      <c r="C7" s="864"/>
      <c r="D7" s="865" t="s">
        <v>198</v>
      </c>
      <c r="E7" s="773"/>
      <c r="F7" s="864"/>
      <c r="G7" s="861" t="s">
        <v>199</v>
      </c>
      <c r="H7" s="862"/>
      <c r="I7" s="863"/>
      <c r="K7" s="772" t="s">
        <v>197</v>
      </c>
      <c r="L7" s="773"/>
      <c r="M7" s="864"/>
      <c r="N7" s="865" t="s">
        <v>198</v>
      </c>
      <c r="O7" s="773"/>
      <c r="P7" s="864"/>
      <c r="Q7" s="861" t="s">
        <v>199</v>
      </c>
      <c r="R7" s="862"/>
      <c r="S7" s="863"/>
    </row>
    <row r="8" spans="1:19" ht="14.25" customHeight="1">
      <c r="A8" s="761" t="s">
        <v>200</v>
      </c>
      <c r="B8" s="766" t="s">
        <v>201</v>
      </c>
      <c r="C8" s="287"/>
      <c r="D8" s="288"/>
      <c r="E8" s="289"/>
      <c r="F8" s="754" t="s">
        <v>202</v>
      </c>
      <c r="G8" s="290"/>
      <c r="H8" s="288"/>
      <c r="I8" s="291"/>
      <c r="K8" s="761" t="s">
        <v>200</v>
      </c>
      <c r="L8" s="766" t="s">
        <v>201</v>
      </c>
      <c r="M8" s="287"/>
      <c r="N8" s="288"/>
      <c r="O8" s="289"/>
      <c r="P8" s="754" t="s">
        <v>202</v>
      </c>
      <c r="Q8" s="290"/>
      <c r="R8" s="288"/>
      <c r="S8" s="291"/>
    </row>
    <row r="9" spans="1:19" ht="14.25" customHeight="1" thickBot="1">
      <c r="A9" s="762"/>
      <c r="B9" s="767"/>
      <c r="C9" s="292"/>
      <c r="D9" s="293"/>
      <c r="E9" s="294" t="s">
        <v>203</v>
      </c>
      <c r="F9" s="755"/>
      <c r="G9" s="295"/>
      <c r="H9" s="293"/>
      <c r="I9" s="296" t="s">
        <v>203</v>
      </c>
      <c r="K9" s="762"/>
      <c r="L9" s="767"/>
      <c r="M9" s="292"/>
      <c r="N9" s="293"/>
      <c r="O9" s="294" t="s">
        <v>203</v>
      </c>
      <c r="P9" s="755"/>
      <c r="Q9" s="295"/>
      <c r="R9" s="293"/>
      <c r="S9" s="296" t="s">
        <v>203</v>
      </c>
    </row>
    <row r="10" spans="1:19" ht="24" customHeight="1">
      <c r="A10" s="191"/>
      <c r="B10" s="715" t="s">
        <v>204</v>
      </c>
      <c r="C10" s="716"/>
      <c r="D10" s="717" t="s">
        <v>205</v>
      </c>
      <c r="E10" s="708"/>
      <c r="F10" s="192" t="s">
        <v>206</v>
      </c>
      <c r="G10" s="707" t="s">
        <v>207</v>
      </c>
      <c r="H10" s="708"/>
      <c r="I10" s="201" t="s">
        <v>206</v>
      </c>
      <c r="K10" s="191"/>
      <c r="L10" s="715" t="s">
        <v>204</v>
      </c>
      <c r="M10" s="716"/>
      <c r="N10" s="717" t="s">
        <v>205</v>
      </c>
      <c r="O10" s="708"/>
      <c r="P10" s="192" t="s">
        <v>206</v>
      </c>
      <c r="Q10" s="707" t="s">
        <v>207</v>
      </c>
      <c r="R10" s="708"/>
      <c r="S10" s="201" t="s">
        <v>206</v>
      </c>
    </row>
    <row r="11" spans="1:19" ht="19.5" customHeight="1">
      <c r="A11" s="106">
        <v>1</v>
      </c>
      <c r="B11" s="857"/>
      <c r="C11" s="858"/>
      <c r="D11" s="484"/>
      <c r="E11" s="107" t="s">
        <v>257</v>
      </c>
      <c r="F11" s="475"/>
      <c r="G11" s="109" t="s">
        <v>257</v>
      </c>
      <c r="H11" s="487"/>
      <c r="I11" s="488"/>
      <c r="K11" s="106">
        <v>1</v>
      </c>
      <c r="L11" s="857"/>
      <c r="M11" s="858"/>
      <c r="N11" s="484"/>
      <c r="O11" s="107" t="s">
        <v>257</v>
      </c>
      <c r="P11" s="475"/>
      <c r="Q11" s="109" t="s">
        <v>257</v>
      </c>
      <c r="R11" s="487"/>
      <c r="S11" s="488"/>
    </row>
    <row r="12" spans="1:19" ht="19.5" customHeight="1">
      <c r="A12" s="106">
        <v>2</v>
      </c>
      <c r="B12" s="857"/>
      <c r="C12" s="858"/>
      <c r="D12" s="484"/>
      <c r="E12" s="107" t="s">
        <v>257</v>
      </c>
      <c r="F12" s="475"/>
      <c r="G12" s="109" t="s">
        <v>257</v>
      </c>
      <c r="H12" s="487"/>
      <c r="I12" s="488"/>
      <c r="K12" s="106">
        <v>2</v>
      </c>
      <c r="L12" s="857"/>
      <c r="M12" s="858"/>
      <c r="N12" s="484"/>
      <c r="O12" s="107" t="s">
        <v>257</v>
      </c>
      <c r="P12" s="475"/>
      <c r="Q12" s="109" t="s">
        <v>257</v>
      </c>
      <c r="R12" s="487"/>
      <c r="S12" s="488"/>
    </row>
    <row r="13" spans="1:19" ht="19.5" customHeight="1">
      <c r="A13" s="106">
        <v>3</v>
      </c>
      <c r="B13" s="857"/>
      <c r="C13" s="858"/>
      <c r="D13" s="484"/>
      <c r="E13" s="107" t="s">
        <v>257</v>
      </c>
      <c r="F13" s="475"/>
      <c r="G13" s="109" t="s">
        <v>257</v>
      </c>
      <c r="H13" s="487"/>
      <c r="I13" s="488"/>
      <c r="K13" s="106">
        <v>3</v>
      </c>
      <c r="L13" s="857"/>
      <c r="M13" s="858"/>
      <c r="N13" s="484"/>
      <c r="O13" s="107" t="s">
        <v>257</v>
      </c>
      <c r="P13" s="475"/>
      <c r="Q13" s="109" t="s">
        <v>257</v>
      </c>
      <c r="R13" s="487"/>
      <c r="S13" s="488"/>
    </row>
    <row r="14" spans="1:19" ht="19.5" customHeight="1">
      <c r="A14" s="106">
        <v>4</v>
      </c>
      <c r="B14" s="857"/>
      <c r="C14" s="858"/>
      <c r="D14" s="484"/>
      <c r="E14" s="107" t="s">
        <v>257</v>
      </c>
      <c r="F14" s="475"/>
      <c r="G14" s="109" t="s">
        <v>257</v>
      </c>
      <c r="H14" s="487"/>
      <c r="I14" s="488"/>
      <c r="K14" s="106">
        <v>4</v>
      </c>
      <c r="L14" s="857"/>
      <c r="M14" s="858"/>
      <c r="N14" s="484"/>
      <c r="O14" s="107" t="s">
        <v>257</v>
      </c>
      <c r="P14" s="475"/>
      <c r="Q14" s="109" t="s">
        <v>257</v>
      </c>
      <c r="R14" s="487"/>
      <c r="S14" s="488"/>
    </row>
    <row r="15" spans="1:19" ht="19.5" customHeight="1">
      <c r="A15" s="106">
        <v>5</v>
      </c>
      <c r="B15" s="857"/>
      <c r="C15" s="858"/>
      <c r="D15" s="484"/>
      <c r="E15" s="107" t="s">
        <v>257</v>
      </c>
      <c r="F15" s="475"/>
      <c r="G15" s="109" t="s">
        <v>257</v>
      </c>
      <c r="H15" s="487"/>
      <c r="I15" s="488"/>
      <c r="K15" s="106">
        <v>5</v>
      </c>
      <c r="L15" s="857"/>
      <c r="M15" s="858"/>
      <c r="N15" s="484"/>
      <c r="O15" s="107" t="s">
        <v>257</v>
      </c>
      <c r="P15" s="475"/>
      <c r="Q15" s="109" t="s">
        <v>257</v>
      </c>
      <c r="R15" s="487"/>
      <c r="S15" s="488"/>
    </row>
    <row r="16" spans="1:19" ht="19.5" customHeight="1">
      <c r="A16" s="106">
        <v>6</v>
      </c>
      <c r="B16" s="857"/>
      <c r="C16" s="858"/>
      <c r="D16" s="484"/>
      <c r="E16" s="107" t="s">
        <v>257</v>
      </c>
      <c r="F16" s="475"/>
      <c r="G16" s="109" t="s">
        <v>257</v>
      </c>
      <c r="H16" s="487"/>
      <c r="I16" s="488"/>
      <c r="K16" s="106">
        <v>6</v>
      </c>
      <c r="L16" s="857"/>
      <c r="M16" s="858"/>
      <c r="N16" s="484"/>
      <c r="O16" s="107" t="s">
        <v>257</v>
      </c>
      <c r="P16" s="475"/>
      <c r="Q16" s="109" t="s">
        <v>257</v>
      </c>
      <c r="R16" s="487"/>
      <c r="S16" s="488"/>
    </row>
    <row r="17" spans="1:19" ht="19.5" customHeight="1">
      <c r="A17" s="106">
        <v>7</v>
      </c>
      <c r="B17" s="857"/>
      <c r="C17" s="858"/>
      <c r="D17" s="484"/>
      <c r="E17" s="107" t="s">
        <v>257</v>
      </c>
      <c r="F17" s="475"/>
      <c r="G17" s="109" t="s">
        <v>257</v>
      </c>
      <c r="H17" s="487"/>
      <c r="I17" s="488"/>
      <c r="K17" s="106">
        <v>7</v>
      </c>
      <c r="L17" s="857"/>
      <c r="M17" s="858"/>
      <c r="N17" s="484"/>
      <c r="O17" s="107" t="s">
        <v>257</v>
      </c>
      <c r="P17" s="475"/>
      <c r="Q17" s="109" t="s">
        <v>257</v>
      </c>
      <c r="R17" s="487"/>
      <c r="S17" s="488"/>
    </row>
    <row r="18" spans="1:19" ht="19.5" customHeight="1">
      <c r="A18" s="106">
        <v>8</v>
      </c>
      <c r="B18" s="857"/>
      <c r="C18" s="858"/>
      <c r="D18" s="484"/>
      <c r="E18" s="107" t="s">
        <v>257</v>
      </c>
      <c r="F18" s="475"/>
      <c r="G18" s="109" t="s">
        <v>257</v>
      </c>
      <c r="H18" s="487"/>
      <c r="I18" s="488"/>
      <c r="K18" s="106">
        <v>8</v>
      </c>
      <c r="L18" s="857"/>
      <c r="M18" s="858"/>
      <c r="N18" s="484"/>
      <c r="O18" s="107" t="s">
        <v>257</v>
      </c>
      <c r="P18" s="475"/>
      <c r="Q18" s="109" t="s">
        <v>257</v>
      </c>
      <c r="R18" s="487"/>
      <c r="S18" s="488"/>
    </row>
    <row r="19" spans="1:19" ht="19.5" customHeight="1">
      <c r="A19" s="106">
        <v>9</v>
      </c>
      <c r="B19" s="857"/>
      <c r="C19" s="858"/>
      <c r="D19" s="484"/>
      <c r="E19" s="107" t="s">
        <v>257</v>
      </c>
      <c r="F19" s="475"/>
      <c r="G19" s="109" t="s">
        <v>257</v>
      </c>
      <c r="H19" s="487"/>
      <c r="I19" s="488"/>
      <c r="K19" s="106">
        <v>9</v>
      </c>
      <c r="L19" s="857"/>
      <c r="M19" s="858"/>
      <c r="N19" s="484"/>
      <c r="O19" s="107" t="s">
        <v>257</v>
      </c>
      <c r="P19" s="475"/>
      <c r="Q19" s="109" t="s">
        <v>257</v>
      </c>
      <c r="R19" s="487"/>
      <c r="S19" s="488"/>
    </row>
    <row r="20" spans="1:19" ht="19.5" customHeight="1">
      <c r="A20" s="106">
        <v>10</v>
      </c>
      <c r="B20" s="857"/>
      <c r="C20" s="858"/>
      <c r="D20" s="484"/>
      <c r="E20" s="107" t="s">
        <v>257</v>
      </c>
      <c r="F20" s="475"/>
      <c r="G20" s="109" t="s">
        <v>257</v>
      </c>
      <c r="H20" s="487"/>
      <c r="I20" s="488"/>
      <c r="K20" s="106">
        <v>10</v>
      </c>
      <c r="L20" s="857"/>
      <c r="M20" s="858"/>
      <c r="N20" s="484"/>
      <c r="O20" s="107" t="s">
        <v>257</v>
      </c>
      <c r="P20" s="475"/>
      <c r="Q20" s="109" t="s">
        <v>257</v>
      </c>
      <c r="R20" s="487"/>
      <c r="S20" s="488"/>
    </row>
    <row r="21" spans="1:19" ht="19.5" customHeight="1">
      <c r="A21" s="106">
        <v>11</v>
      </c>
      <c r="B21" s="857"/>
      <c r="C21" s="858"/>
      <c r="D21" s="484"/>
      <c r="E21" s="107" t="s">
        <v>257</v>
      </c>
      <c r="F21" s="475"/>
      <c r="G21" s="109" t="s">
        <v>257</v>
      </c>
      <c r="H21" s="487"/>
      <c r="I21" s="488"/>
      <c r="K21" s="106">
        <v>11</v>
      </c>
      <c r="L21" s="857"/>
      <c r="M21" s="858"/>
      <c r="N21" s="484"/>
      <c r="O21" s="107" t="s">
        <v>257</v>
      </c>
      <c r="P21" s="475"/>
      <c r="Q21" s="109" t="s">
        <v>257</v>
      </c>
      <c r="R21" s="487"/>
      <c r="S21" s="488"/>
    </row>
    <row r="22" spans="1:19" ht="19.5" customHeight="1">
      <c r="A22" s="106">
        <v>12</v>
      </c>
      <c r="B22" s="857"/>
      <c r="C22" s="858"/>
      <c r="D22" s="484"/>
      <c r="E22" s="107" t="s">
        <v>257</v>
      </c>
      <c r="F22" s="475"/>
      <c r="G22" s="109" t="s">
        <v>257</v>
      </c>
      <c r="H22" s="487"/>
      <c r="I22" s="488"/>
      <c r="K22" s="106">
        <v>12</v>
      </c>
      <c r="L22" s="857"/>
      <c r="M22" s="858"/>
      <c r="N22" s="484"/>
      <c r="O22" s="107" t="s">
        <v>257</v>
      </c>
      <c r="P22" s="475"/>
      <c r="Q22" s="109" t="s">
        <v>257</v>
      </c>
      <c r="R22" s="487"/>
      <c r="S22" s="488"/>
    </row>
    <row r="23" spans="1:19" ht="19.5" customHeight="1">
      <c r="A23" s="106">
        <v>13</v>
      </c>
      <c r="B23" s="857"/>
      <c r="C23" s="858"/>
      <c r="D23" s="484"/>
      <c r="E23" s="107" t="s">
        <v>257</v>
      </c>
      <c r="F23" s="475"/>
      <c r="G23" s="109" t="s">
        <v>257</v>
      </c>
      <c r="H23" s="487"/>
      <c r="I23" s="488"/>
      <c r="K23" s="106">
        <v>13</v>
      </c>
      <c r="L23" s="857"/>
      <c r="M23" s="858"/>
      <c r="N23" s="484"/>
      <c r="O23" s="107" t="s">
        <v>257</v>
      </c>
      <c r="P23" s="475"/>
      <c r="Q23" s="109" t="s">
        <v>257</v>
      </c>
      <c r="R23" s="487"/>
      <c r="S23" s="488"/>
    </row>
    <row r="24" spans="1:19" ht="19.5" customHeight="1">
      <c r="A24" s="106">
        <v>14</v>
      </c>
      <c r="B24" s="857"/>
      <c r="C24" s="858"/>
      <c r="D24" s="484"/>
      <c r="E24" s="107" t="s">
        <v>257</v>
      </c>
      <c r="F24" s="475"/>
      <c r="G24" s="109" t="s">
        <v>257</v>
      </c>
      <c r="H24" s="487"/>
      <c r="I24" s="488"/>
      <c r="K24" s="106">
        <v>14</v>
      </c>
      <c r="L24" s="857"/>
      <c r="M24" s="858"/>
      <c r="N24" s="484"/>
      <c r="O24" s="107" t="s">
        <v>257</v>
      </c>
      <c r="P24" s="475"/>
      <c r="Q24" s="109" t="s">
        <v>257</v>
      </c>
      <c r="R24" s="487"/>
      <c r="S24" s="488"/>
    </row>
    <row r="25" spans="1:19" ht="19.5" customHeight="1">
      <c r="A25" s="106">
        <v>15</v>
      </c>
      <c r="B25" s="857"/>
      <c r="C25" s="858"/>
      <c r="D25" s="484"/>
      <c r="E25" s="107" t="s">
        <v>257</v>
      </c>
      <c r="F25" s="475"/>
      <c r="G25" s="109" t="s">
        <v>257</v>
      </c>
      <c r="H25" s="487"/>
      <c r="I25" s="488"/>
      <c r="K25" s="106">
        <v>15</v>
      </c>
      <c r="L25" s="857"/>
      <c r="M25" s="858"/>
      <c r="N25" s="484"/>
      <c r="O25" s="107" t="s">
        <v>257</v>
      </c>
      <c r="P25" s="475"/>
      <c r="Q25" s="109" t="s">
        <v>257</v>
      </c>
      <c r="R25" s="487"/>
      <c r="S25" s="488"/>
    </row>
    <row r="26" spans="1:19" ht="19.5" customHeight="1">
      <c r="A26" s="106">
        <v>16</v>
      </c>
      <c r="B26" s="857"/>
      <c r="C26" s="858"/>
      <c r="D26" s="484"/>
      <c r="E26" s="107" t="s">
        <v>257</v>
      </c>
      <c r="F26" s="475"/>
      <c r="G26" s="109" t="s">
        <v>257</v>
      </c>
      <c r="H26" s="487"/>
      <c r="I26" s="488"/>
      <c r="K26" s="106">
        <v>16</v>
      </c>
      <c r="L26" s="857"/>
      <c r="M26" s="858"/>
      <c r="N26" s="484"/>
      <c r="O26" s="107" t="s">
        <v>257</v>
      </c>
      <c r="P26" s="475"/>
      <c r="Q26" s="109" t="s">
        <v>257</v>
      </c>
      <c r="R26" s="487"/>
      <c r="S26" s="488"/>
    </row>
    <row r="27" spans="1:19" ht="19.5" customHeight="1">
      <c r="A27" s="106">
        <v>17</v>
      </c>
      <c r="B27" s="857"/>
      <c r="C27" s="858"/>
      <c r="D27" s="484"/>
      <c r="E27" s="107" t="s">
        <v>257</v>
      </c>
      <c r="F27" s="475"/>
      <c r="G27" s="109" t="s">
        <v>257</v>
      </c>
      <c r="H27" s="487"/>
      <c r="I27" s="488"/>
      <c r="K27" s="106">
        <v>17</v>
      </c>
      <c r="L27" s="857"/>
      <c r="M27" s="858"/>
      <c r="N27" s="484"/>
      <c r="O27" s="107" t="s">
        <v>257</v>
      </c>
      <c r="P27" s="475"/>
      <c r="Q27" s="109" t="s">
        <v>257</v>
      </c>
      <c r="R27" s="487"/>
      <c r="S27" s="488"/>
    </row>
    <row r="28" spans="1:19" ht="19.5" customHeight="1">
      <c r="A28" s="106">
        <v>18</v>
      </c>
      <c r="B28" s="857"/>
      <c r="C28" s="858"/>
      <c r="D28" s="484"/>
      <c r="E28" s="107" t="s">
        <v>257</v>
      </c>
      <c r="F28" s="475"/>
      <c r="G28" s="109" t="s">
        <v>257</v>
      </c>
      <c r="H28" s="487"/>
      <c r="I28" s="488"/>
      <c r="K28" s="106">
        <v>18</v>
      </c>
      <c r="L28" s="857"/>
      <c r="M28" s="858"/>
      <c r="N28" s="484"/>
      <c r="O28" s="107" t="s">
        <v>257</v>
      </c>
      <c r="P28" s="475"/>
      <c r="Q28" s="109" t="s">
        <v>257</v>
      </c>
      <c r="R28" s="487"/>
      <c r="S28" s="488"/>
    </row>
    <row r="29" spans="1:19" ht="19.5" customHeight="1">
      <c r="A29" s="106">
        <v>19</v>
      </c>
      <c r="B29" s="857"/>
      <c r="C29" s="858"/>
      <c r="D29" s="484"/>
      <c r="E29" s="107" t="s">
        <v>257</v>
      </c>
      <c r="F29" s="475"/>
      <c r="G29" s="109" t="s">
        <v>257</v>
      </c>
      <c r="H29" s="487"/>
      <c r="I29" s="488"/>
      <c r="K29" s="106">
        <v>19</v>
      </c>
      <c r="L29" s="857"/>
      <c r="M29" s="858"/>
      <c r="N29" s="484"/>
      <c r="O29" s="107" t="s">
        <v>257</v>
      </c>
      <c r="P29" s="475"/>
      <c r="Q29" s="109" t="s">
        <v>257</v>
      </c>
      <c r="R29" s="487"/>
      <c r="S29" s="488"/>
    </row>
    <row r="30" spans="1:19" ht="19.5" customHeight="1" thickBot="1">
      <c r="A30" s="111">
        <v>20</v>
      </c>
      <c r="B30" s="859"/>
      <c r="C30" s="860"/>
      <c r="D30" s="485"/>
      <c r="E30" s="112" t="s">
        <v>257</v>
      </c>
      <c r="F30" s="486"/>
      <c r="G30" s="114" t="s">
        <v>257</v>
      </c>
      <c r="H30" s="489"/>
      <c r="I30" s="490"/>
      <c r="K30" s="111">
        <v>20</v>
      </c>
      <c r="L30" s="859"/>
      <c r="M30" s="860"/>
      <c r="N30" s="485"/>
      <c r="O30" s="112" t="s">
        <v>257</v>
      </c>
      <c r="P30" s="486"/>
      <c r="Q30" s="114" t="s">
        <v>257</v>
      </c>
      <c r="R30" s="489"/>
      <c r="S30" s="490"/>
    </row>
  </sheetData>
  <sheetProtection password="CC55" sheet="1" objects="1" scenarios="1"/>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O24" sqref="O24"/>
    </sheetView>
  </sheetViews>
  <sheetFormatPr defaultColWidth="9" defaultRowHeight="19.5" customHeight="1"/>
  <cols>
    <col min="1" max="1" width="3.109375" style="286" customWidth="1"/>
    <col min="2" max="2" width="7.109375" style="286" customWidth="1"/>
    <col min="3" max="3" width="10.6640625" style="286" customWidth="1"/>
    <col min="4" max="4" width="8.6640625" style="286" customWidth="1"/>
    <col min="5" max="5" width="6.6640625" style="286" customWidth="1"/>
    <col min="6" max="6" width="7.109375" style="286" customWidth="1"/>
    <col min="7" max="8" width="8.6640625" style="286" customWidth="1"/>
    <col min="9" max="9" width="13" style="286" customWidth="1"/>
    <col min="10" max="10" width="3.6640625" style="286" customWidth="1"/>
    <col min="11" max="11" width="3.109375" style="286" customWidth="1"/>
    <col min="12" max="12" width="7.109375" style="286" customWidth="1"/>
    <col min="13" max="13" width="10.6640625" style="286" customWidth="1"/>
    <col min="14" max="14" width="8.6640625" style="286" customWidth="1"/>
    <col min="15" max="15" width="6.6640625" style="286" customWidth="1"/>
    <col min="16" max="16" width="7.109375" style="286" customWidth="1"/>
    <col min="17" max="18" width="8.6640625" style="286" customWidth="1"/>
    <col min="19" max="19" width="13" style="286" customWidth="1"/>
    <col min="20" max="20" width="3.6640625" style="286" customWidth="1"/>
    <col min="21" max="16384" width="9" style="286"/>
  </cols>
  <sheetData>
    <row r="1" spans="1:21" ht="19.5" customHeight="1">
      <c r="A1" s="104" t="s">
        <v>259</v>
      </c>
      <c r="K1" s="104" t="s">
        <v>259</v>
      </c>
    </row>
    <row r="2" spans="1:21" ht="19.5" customHeight="1" thickBot="1">
      <c r="A2" s="753" t="s">
        <v>258</v>
      </c>
      <c r="B2" s="753"/>
      <c r="C2" s="753"/>
      <c r="D2" s="753"/>
      <c r="E2" s="753"/>
      <c r="F2" s="753"/>
      <c r="G2" s="753"/>
      <c r="H2" s="753"/>
      <c r="I2" s="753"/>
      <c r="K2" s="753" t="s">
        <v>258</v>
      </c>
      <c r="L2" s="753"/>
      <c r="M2" s="753"/>
      <c r="N2" s="753"/>
      <c r="O2" s="753"/>
      <c r="P2" s="753"/>
      <c r="Q2" s="753"/>
      <c r="R2" s="753"/>
      <c r="S2" s="753"/>
    </row>
    <row r="3" spans="1:21" ht="22.5" customHeight="1" thickBot="1">
      <c r="A3" s="763" t="s">
        <v>191</v>
      </c>
      <c r="B3" s="764"/>
      <c r="C3" s="764"/>
      <c r="D3" s="764"/>
      <c r="E3" s="764"/>
      <c r="F3" s="764"/>
      <c r="G3" s="764"/>
      <c r="H3" s="764"/>
      <c r="I3" s="765"/>
      <c r="K3" s="763" t="s">
        <v>191</v>
      </c>
      <c r="L3" s="764"/>
      <c r="M3" s="764"/>
      <c r="N3" s="764"/>
      <c r="O3" s="764"/>
      <c r="P3" s="764"/>
      <c r="Q3" s="764"/>
      <c r="R3" s="764"/>
      <c r="S3" s="765"/>
    </row>
    <row r="4" spans="1:21" ht="24.75" customHeight="1" thickBot="1">
      <c r="A4" s="772" t="s">
        <v>192</v>
      </c>
      <c r="B4" s="773"/>
      <c r="C4" s="773"/>
      <c r="D4" s="773"/>
      <c r="E4" s="773"/>
      <c r="F4" s="773"/>
      <c r="G4" s="774" t="s">
        <v>256</v>
      </c>
      <c r="H4" s="774"/>
      <c r="I4" s="775"/>
      <c r="K4" s="772" t="s">
        <v>192</v>
      </c>
      <c r="L4" s="773"/>
      <c r="M4" s="773"/>
      <c r="N4" s="773"/>
      <c r="O4" s="773"/>
      <c r="P4" s="773"/>
      <c r="Q4" s="774" t="s">
        <v>256</v>
      </c>
      <c r="R4" s="774"/>
      <c r="S4" s="775"/>
    </row>
    <row r="5" spans="1:21" ht="19.5" customHeight="1">
      <c r="A5" s="776" t="s">
        <v>193</v>
      </c>
      <c r="B5" s="777"/>
      <c r="C5" s="777"/>
      <c r="D5" s="777"/>
      <c r="E5" s="777"/>
      <c r="F5" s="778"/>
      <c r="G5" s="779" t="s">
        <v>194</v>
      </c>
      <c r="H5" s="777"/>
      <c r="I5" s="780"/>
      <c r="K5" s="776" t="s">
        <v>193</v>
      </c>
      <c r="L5" s="777"/>
      <c r="M5" s="777"/>
      <c r="N5" s="777"/>
      <c r="O5" s="777"/>
      <c r="P5" s="778"/>
      <c r="Q5" s="779" t="s">
        <v>194</v>
      </c>
      <c r="R5" s="777"/>
      <c r="S5" s="780"/>
    </row>
    <row r="6" spans="1:21" ht="19.5" customHeight="1" thickBot="1">
      <c r="A6" s="756" t="s">
        <v>195</v>
      </c>
      <c r="B6" s="757"/>
      <c r="C6" s="757"/>
      <c r="D6" s="757"/>
      <c r="E6" s="757"/>
      <c r="F6" s="758"/>
      <c r="G6" s="759" t="s">
        <v>196</v>
      </c>
      <c r="H6" s="757"/>
      <c r="I6" s="760"/>
      <c r="K6" s="756" t="s">
        <v>195</v>
      </c>
      <c r="L6" s="757"/>
      <c r="M6" s="757"/>
      <c r="N6" s="757"/>
      <c r="O6" s="757"/>
      <c r="P6" s="758"/>
      <c r="Q6" s="759" t="s">
        <v>196</v>
      </c>
      <c r="R6" s="757"/>
      <c r="S6" s="760"/>
    </row>
    <row r="7" spans="1:21" ht="14.25" customHeight="1">
      <c r="A7" s="761" t="s">
        <v>200</v>
      </c>
      <c r="B7" s="766" t="s">
        <v>201</v>
      </c>
      <c r="C7" s="287"/>
      <c r="D7" s="288"/>
      <c r="E7" s="289"/>
      <c r="F7" s="754" t="s">
        <v>202</v>
      </c>
      <c r="G7" s="290"/>
      <c r="H7" s="288"/>
      <c r="I7" s="291"/>
      <c r="K7" s="761" t="s">
        <v>200</v>
      </c>
      <c r="L7" s="766" t="s">
        <v>201</v>
      </c>
      <c r="M7" s="287"/>
      <c r="N7" s="288"/>
      <c r="O7" s="289"/>
      <c r="P7" s="754" t="s">
        <v>202</v>
      </c>
      <c r="Q7" s="290"/>
      <c r="R7" s="288"/>
      <c r="S7" s="291"/>
    </row>
    <row r="8" spans="1:21" ht="14.25" customHeight="1" thickBot="1">
      <c r="A8" s="762"/>
      <c r="B8" s="767"/>
      <c r="C8" s="292"/>
      <c r="D8" s="293"/>
      <c r="E8" s="294" t="s">
        <v>203</v>
      </c>
      <c r="F8" s="755"/>
      <c r="G8" s="295"/>
      <c r="H8" s="293"/>
      <c r="I8" s="296" t="s">
        <v>203</v>
      </c>
      <c r="K8" s="762"/>
      <c r="L8" s="767"/>
      <c r="M8" s="292"/>
      <c r="N8" s="293"/>
      <c r="O8" s="294" t="s">
        <v>203</v>
      </c>
      <c r="P8" s="755"/>
      <c r="Q8" s="295"/>
      <c r="R8" s="293"/>
      <c r="S8" s="296" t="s">
        <v>203</v>
      </c>
    </row>
    <row r="9" spans="1:21" ht="18.75" customHeight="1" thickBot="1">
      <c r="A9" s="374" t="s">
        <v>279</v>
      </c>
      <c r="B9" s="304"/>
      <c r="C9" s="304"/>
      <c r="D9" s="304"/>
      <c r="E9" s="304"/>
      <c r="F9" s="304"/>
      <c r="G9" s="304"/>
      <c r="H9" s="304"/>
      <c r="I9" s="304"/>
      <c r="J9" s="305"/>
      <c r="K9" s="374" t="s">
        <v>279</v>
      </c>
      <c r="L9" s="304"/>
      <c r="M9" s="208"/>
      <c r="N9" s="208"/>
      <c r="O9" s="208"/>
      <c r="P9" s="208"/>
      <c r="Q9" s="208"/>
      <c r="R9" s="208"/>
      <c r="S9" s="208"/>
    </row>
    <row r="10" spans="1:21" ht="19.5" customHeight="1">
      <c r="A10" s="191"/>
      <c r="B10" s="715" t="s">
        <v>252</v>
      </c>
      <c r="C10" s="716"/>
      <c r="D10" s="748" t="s">
        <v>232</v>
      </c>
      <c r="E10" s="749"/>
      <c r="F10" s="192" t="s">
        <v>206</v>
      </c>
      <c r="G10" s="750" t="s">
        <v>233</v>
      </c>
      <c r="H10" s="749"/>
      <c r="I10" s="193" t="s">
        <v>251</v>
      </c>
      <c r="K10" s="191"/>
      <c r="L10" s="715" t="s">
        <v>252</v>
      </c>
      <c r="M10" s="716"/>
      <c r="N10" s="748" t="s">
        <v>232</v>
      </c>
      <c r="O10" s="749"/>
      <c r="P10" s="192" t="s">
        <v>206</v>
      </c>
      <c r="Q10" s="750" t="s">
        <v>233</v>
      </c>
      <c r="R10" s="749"/>
      <c r="S10" s="193" t="s">
        <v>251</v>
      </c>
    </row>
    <row r="11" spans="1:21" ht="19.5" customHeight="1">
      <c r="A11" s="106">
        <v>1</v>
      </c>
      <c r="B11" s="741"/>
      <c r="C11" s="742"/>
      <c r="D11" s="175"/>
      <c r="E11" s="107" t="s">
        <v>0</v>
      </c>
      <c r="F11" s="475"/>
      <c r="G11" s="109" t="s">
        <v>0</v>
      </c>
      <c r="H11" s="175"/>
      <c r="I11" s="227">
        <f t="shared" ref="I11:I25" si="0">+H11-D11</f>
        <v>0</v>
      </c>
      <c r="K11" s="106">
        <v>1</v>
      </c>
      <c r="L11" s="741"/>
      <c r="M11" s="742"/>
      <c r="N11" s="175"/>
      <c r="O11" s="107" t="s">
        <v>0</v>
      </c>
      <c r="P11" s="475"/>
      <c r="Q11" s="109" t="s">
        <v>0</v>
      </c>
      <c r="R11" s="175"/>
      <c r="S11" s="227">
        <f t="shared" ref="S11:S25" si="1">+R11-N11</f>
        <v>0</v>
      </c>
      <c r="U11" s="364" t="s">
        <v>255</v>
      </c>
    </row>
    <row r="12" spans="1:21" ht="19.5" customHeight="1">
      <c r="A12" s="106">
        <v>2</v>
      </c>
      <c r="B12" s="741"/>
      <c r="C12" s="742"/>
      <c r="D12" s="175"/>
      <c r="E12" s="107" t="s">
        <v>0</v>
      </c>
      <c r="F12" s="475"/>
      <c r="G12" s="109" t="s">
        <v>0</v>
      </c>
      <c r="H12" s="175"/>
      <c r="I12" s="227">
        <f t="shared" si="0"/>
        <v>0</v>
      </c>
      <c r="K12" s="106">
        <v>2</v>
      </c>
      <c r="L12" s="741"/>
      <c r="M12" s="742"/>
      <c r="N12" s="175"/>
      <c r="O12" s="107" t="s">
        <v>0</v>
      </c>
      <c r="P12" s="475"/>
      <c r="Q12" s="109" t="s">
        <v>0</v>
      </c>
      <c r="R12" s="175"/>
      <c r="S12" s="227">
        <f t="shared" si="1"/>
        <v>0</v>
      </c>
    </row>
    <row r="13" spans="1:21" ht="19.5" customHeight="1">
      <c r="A13" s="106">
        <v>3</v>
      </c>
      <c r="B13" s="741"/>
      <c r="C13" s="742"/>
      <c r="D13" s="175"/>
      <c r="E13" s="107" t="s">
        <v>0</v>
      </c>
      <c r="F13" s="475"/>
      <c r="G13" s="109" t="s">
        <v>0</v>
      </c>
      <c r="H13" s="175"/>
      <c r="I13" s="227">
        <f t="shared" si="0"/>
        <v>0</v>
      </c>
      <c r="K13" s="106">
        <v>3</v>
      </c>
      <c r="L13" s="741"/>
      <c r="M13" s="742"/>
      <c r="N13" s="175"/>
      <c r="O13" s="107" t="s">
        <v>0</v>
      </c>
      <c r="P13" s="475"/>
      <c r="Q13" s="109" t="s">
        <v>0</v>
      </c>
      <c r="R13" s="175"/>
      <c r="S13" s="227">
        <f t="shared" si="1"/>
        <v>0</v>
      </c>
    </row>
    <row r="14" spans="1:21" ht="19.5" customHeight="1">
      <c r="A14" s="106">
        <v>4</v>
      </c>
      <c r="B14" s="741"/>
      <c r="C14" s="742"/>
      <c r="D14" s="175"/>
      <c r="E14" s="107" t="s">
        <v>0</v>
      </c>
      <c r="F14" s="475"/>
      <c r="G14" s="109" t="s">
        <v>0</v>
      </c>
      <c r="H14" s="175"/>
      <c r="I14" s="227">
        <f t="shared" si="0"/>
        <v>0</v>
      </c>
      <c r="K14" s="106">
        <v>4</v>
      </c>
      <c r="L14" s="741"/>
      <c r="M14" s="742"/>
      <c r="N14" s="175"/>
      <c r="O14" s="107" t="s">
        <v>0</v>
      </c>
      <c r="P14" s="475"/>
      <c r="Q14" s="109" t="s">
        <v>0</v>
      </c>
      <c r="R14" s="175"/>
      <c r="S14" s="227">
        <f t="shared" si="1"/>
        <v>0</v>
      </c>
    </row>
    <row r="15" spans="1:21" ht="19.5" customHeight="1">
      <c r="A15" s="106">
        <v>5</v>
      </c>
      <c r="B15" s="741"/>
      <c r="C15" s="742"/>
      <c r="D15" s="175"/>
      <c r="E15" s="107" t="s">
        <v>0</v>
      </c>
      <c r="F15" s="475"/>
      <c r="G15" s="109" t="s">
        <v>0</v>
      </c>
      <c r="H15" s="176"/>
      <c r="I15" s="228">
        <f t="shared" si="0"/>
        <v>0</v>
      </c>
      <c r="K15" s="106">
        <v>5</v>
      </c>
      <c r="L15" s="741"/>
      <c r="M15" s="742"/>
      <c r="N15" s="175"/>
      <c r="O15" s="107" t="s">
        <v>0</v>
      </c>
      <c r="P15" s="475"/>
      <c r="Q15" s="109" t="s">
        <v>0</v>
      </c>
      <c r="R15" s="176"/>
      <c r="S15" s="228">
        <f t="shared" si="1"/>
        <v>0</v>
      </c>
    </row>
    <row r="16" spans="1:21" ht="19.5" customHeight="1">
      <c r="A16" s="106">
        <v>6</v>
      </c>
      <c r="B16" s="751"/>
      <c r="C16" s="752"/>
      <c r="D16" s="223"/>
      <c r="E16" s="189" t="s">
        <v>0</v>
      </c>
      <c r="F16" s="476"/>
      <c r="G16" s="190" t="s">
        <v>0</v>
      </c>
      <c r="H16" s="223"/>
      <c r="I16" s="227">
        <f t="shared" si="0"/>
        <v>0</v>
      </c>
      <c r="K16" s="106">
        <v>6</v>
      </c>
      <c r="L16" s="751"/>
      <c r="M16" s="752"/>
      <c r="N16" s="223"/>
      <c r="O16" s="189" t="s">
        <v>0</v>
      </c>
      <c r="P16" s="476"/>
      <c r="Q16" s="190" t="s">
        <v>0</v>
      </c>
      <c r="R16" s="223"/>
      <c r="S16" s="227">
        <f t="shared" si="1"/>
        <v>0</v>
      </c>
    </row>
    <row r="17" spans="1:21" ht="19.5" customHeight="1">
      <c r="A17" s="106">
        <v>7</v>
      </c>
      <c r="B17" s="741"/>
      <c r="C17" s="742"/>
      <c r="D17" s="175"/>
      <c r="E17" s="107" t="s">
        <v>0</v>
      </c>
      <c r="F17" s="475"/>
      <c r="G17" s="109" t="s">
        <v>0</v>
      </c>
      <c r="H17" s="175"/>
      <c r="I17" s="227">
        <f t="shared" si="0"/>
        <v>0</v>
      </c>
      <c r="K17" s="106">
        <v>7</v>
      </c>
      <c r="L17" s="741"/>
      <c r="M17" s="742"/>
      <c r="N17" s="175"/>
      <c r="O17" s="107" t="s">
        <v>0</v>
      </c>
      <c r="P17" s="475"/>
      <c r="Q17" s="109" t="s">
        <v>0</v>
      </c>
      <c r="R17" s="175"/>
      <c r="S17" s="227">
        <f t="shared" si="1"/>
        <v>0</v>
      </c>
    </row>
    <row r="18" spans="1:21" ht="19.5" customHeight="1">
      <c r="A18" s="106">
        <v>8</v>
      </c>
      <c r="B18" s="741"/>
      <c r="C18" s="742"/>
      <c r="D18" s="175"/>
      <c r="E18" s="107" t="s">
        <v>0</v>
      </c>
      <c r="F18" s="475"/>
      <c r="G18" s="109" t="s">
        <v>0</v>
      </c>
      <c r="H18" s="175"/>
      <c r="I18" s="227">
        <f t="shared" si="0"/>
        <v>0</v>
      </c>
      <c r="K18" s="106">
        <v>8</v>
      </c>
      <c r="L18" s="741"/>
      <c r="M18" s="742"/>
      <c r="N18" s="175"/>
      <c r="O18" s="107" t="s">
        <v>0</v>
      </c>
      <c r="P18" s="475"/>
      <c r="Q18" s="109" t="s">
        <v>0</v>
      </c>
      <c r="R18" s="175"/>
      <c r="S18" s="227">
        <f t="shared" si="1"/>
        <v>0</v>
      </c>
    </row>
    <row r="19" spans="1:21" ht="19.5" customHeight="1">
      <c r="A19" s="106">
        <v>9</v>
      </c>
      <c r="B19" s="741"/>
      <c r="C19" s="742"/>
      <c r="D19" s="175"/>
      <c r="E19" s="107" t="s">
        <v>0</v>
      </c>
      <c r="F19" s="475"/>
      <c r="G19" s="109" t="s">
        <v>0</v>
      </c>
      <c r="H19" s="175"/>
      <c r="I19" s="227">
        <f t="shared" si="0"/>
        <v>0</v>
      </c>
      <c r="K19" s="106">
        <v>9</v>
      </c>
      <c r="L19" s="741"/>
      <c r="M19" s="742"/>
      <c r="N19" s="175"/>
      <c r="O19" s="107" t="s">
        <v>0</v>
      </c>
      <c r="P19" s="475"/>
      <c r="Q19" s="109" t="s">
        <v>0</v>
      </c>
      <c r="R19" s="175"/>
      <c r="S19" s="227">
        <f t="shared" si="1"/>
        <v>0</v>
      </c>
    </row>
    <row r="20" spans="1:21" ht="19.5" customHeight="1">
      <c r="A20" s="106">
        <v>10</v>
      </c>
      <c r="B20" s="741"/>
      <c r="C20" s="742"/>
      <c r="D20" s="175"/>
      <c r="E20" s="107" t="s">
        <v>0</v>
      </c>
      <c r="F20" s="475"/>
      <c r="G20" s="109" t="s">
        <v>0</v>
      </c>
      <c r="H20" s="175"/>
      <c r="I20" s="227">
        <f t="shared" si="0"/>
        <v>0</v>
      </c>
      <c r="K20" s="106">
        <v>10</v>
      </c>
      <c r="L20" s="741"/>
      <c r="M20" s="742"/>
      <c r="N20" s="175"/>
      <c r="O20" s="107" t="s">
        <v>0</v>
      </c>
      <c r="P20" s="475"/>
      <c r="Q20" s="109" t="s">
        <v>0</v>
      </c>
      <c r="R20" s="175"/>
      <c r="S20" s="227">
        <f t="shared" si="1"/>
        <v>0</v>
      </c>
    </row>
    <row r="21" spans="1:21" ht="19.5" customHeight="1">
      <c r="A21" s="106">
        <v>11</v>
      </c>
      <c r="B21" s="741"/>
      <c r="C21" s="742"/>
      <c r="D21" s="175"/>
      <c r="E21" s="107" t="s">
        <v>0</v>
      </c>
      <c r="F21" s="475"/>
      <c r="G21" s="109" t="s">
        <v>0</v>
      </c>
      <c r="H21" s="175"/>
      <c r="I21" s="227">
        <f t="shared" si="0"/>
        <v>0</v>
      </c>
      <c r="K21" s="106">
        <v>11</v>
      </c>
      <c r="L21" s="741"/>
      <c r="M21" s="742"/>
      <c r="N21" s="175"/>
      <c r="O21" s="107" t="s">
        <v>0</v>
      </c>
      <c r="P21" s="475"/>
      <c r="Q21" s="109" t="s">
        <v>0</v>
      </c>
      <c r="R21" s="175"/>
      <c r="S21" s="227">
        <f t="shared" si="1"/>
        <v>0</v>
      </c>
      <c r="U21" s="233"/>
    </row>
    <row r="22" spans="1:21" ht="19.5" customHeight="1">
      <c r="A22" s="106">
        <v>12</v>
      </c>
      <c r="B22" s="741"/>
      <c r="C22" s="742"/>
      <c r="D22" s="175"/>
      <c r="E22" s="107" t="s">
        <v>0</v>
      </c>
      <c r="F22" s="475"/>
      <c r="G22" s="109" t="s">
        <v>0</v>
      </c>
      <c r="H22" s="175"/>
      <c r="I22" s="227">
        <f t="shared" si="0"/>
        <v>0</v>
      </c>
      <c r="K22" s="106">
        <v>12</v>
      </c>
      <c r="L22" s="741"/>
      <c r="M22" s="742"/>
      <c r="N22" s="175"/>
      <c r="O22" s="107" t="s">
        <v>0</v>
      </c>
      <c r="P22" s="475"/>
      <c r="Q22" s="109" t="s">
        <v>0</v>
      </c>
      <c r="R22" s="175"/>
      <c r="S22" s="227">
        <f t="shared" si="1"/>
        <v>0</v>
      </c>
    </row>
    <row r="23" spans="1:21" ht="19.5" customHeight="1">
      <c r="A23" s="106">
        <v>13</v>
      </c>
      <c r="B23" s="741"/>
      <c r="C23" s="742"/>
      <c r="D23" s="175"/>
      <c r="E23" s="107" t="s">
        <v>0</v>
      </c>
      <c r="F23" s="475"/>
      <c r="G23" s="109" t="s">
        <v>0</v>
      </c>
      <c r="H23" s="175"/>
      <c r="I23" s="227">
        <f t="shared" si="0"/>
        <v>0</v>
      </c>
      <c r="K23" s="106">
        <v>13</v>
      </c>
      <c r="L23" s="741"/>
      <c r="M23" s="742"/>
      <c r="N23" s="175"/>
      <c r="O23" s="107" t="s">
        <v>0</v>
      </c>
      <c r="P23" s="475"/>
      <c r="Q23" s="109" t="s">
        <v>0</v>
      </c>
      <c r="R23" s="175"/>
      <c r="S23" s="227">
        <f t="shared" si="1"/>
        <v>0</v>
      </c>
    </row>
    <row r="24" spans="1:21" ht="19.5" customHeight="1">
      <c r="A24" s="106">
        <v>14</v>
      </c>
      <c r="B24" s="741"/>
      <c r="C24" s="742"/>
      <c r="D24" s="175"/>
      <c r="E24" s="107" t="s">
        <v>0</v>
      </c>
      <c r="F24" s="475"/>
      <c r="G24" s="109" t="s">
        <v>0</v>
      </c>
      <c r="H24" s="175"/>
      <c r="I24" s="227">
        <f t="shared" si="0"/>
        <v>0</v>
      </c>
      <c r="K24" s="106">
        <v>14</v>
      </c>
      <c r="L24" s="741"/>
      <c r="M24" s="742"/>
      <c r="N24" s="175"/>
      <c r="O24" s="107" t="s">
        <v>0</v>
      </c>
      <c r="P24" s="475"/>
      <c r="Q24" s="109" t="s">
        <v>0</v>
      </c>
      <c r="R24" s="175"/>
      <c r="S24" s="227">
        <f t="shared" si="1"/>
        <v>0</v>
      </c>
    </row>
    <row r="25" spans="1:21" ht="19.5" customHeight="1" thickBot="1">
      <c r="A25" s="195">
        <v>15</v>
      </c>
      <c r="B25" s="743"/>
      <c r="C25" s="744"/>
      <c r="D25" s="199"/>
      <c r="E25" s="196" t="s">
        <v>0</v>
      </c>
      <c r="F25" s="477"/>
      <c r="G25" s="197" t="s">
        <v>0</v>
      </c>
      <c r="H25" s="238"/>
      <c r="I25" s="229">
        <f t="shared" si="0"/>
        <v>0</v>
      </c>
      <c r="K25" s="195">
        <v>15</v>
      </c>
      <c r="L25" s="743"/>
      <c r="M25" s="744"/>
      <c r="N25" s="199"/>
      <c r="O25" s="196" t="s">
        <v>0</v>
      </c>
      <c r="P25" s="477"/>
      <c r="Q25" s="197" t="s">
        <v>0</v>
      </c>
      <c r="R25" s="238"/>
      <c r="S25" s="229">
        <f t="shared" si="1"/>
        <v>0</v>
      </c>
    </row>
    <row r="26" spans="1:21" ht="19.5" customHeight="1" thickTop="1" thickBot="1">
      <c r="A26" s="745" t="s">
        <v>234</v>
      </c>
      <c r="B26" s="746"/>
      <c r="C26" s="746"/>
      <c r="D26" s="746"/>
      <c r="E26" s="746"/>
      <c r="F26" s="746"/>
      <c r="G26" s="746"/>
      <c r="H26" s="747"/>
      <c r="I26" s="224">
        <f>SUM(I11:I25)</f>
        <v>0</v>
      </c>
      <c r="K26" s="745" t="s">
        <v>234</v>
      </c>
      <c r="L26" s="746"/>
      <c r="M26" s="746"/>
      <c r="N26" s="746"/>
      <c r="O26" s="746"/>
      <c r="P26" s="746"/>
      <c r="Q26" s="746"/>
      <c r="R26" s="747"/>
      <c r="S26" s="224">
        <f>SUM(S11:S25)</f>
        <v>0</v>
      </c>
    </row>
    <row r="27" spans="1:21" s="359" customFormat="1" ht="17.399999999999999" customHeight="1">
      <c r="A27" s="372"/>
      <c r="B27" s="230"/>
      <c r="C27" s="372"/>
      <c r="D27" s="372"/>
      <c r="E27" s="230"/>
      <c r="F27" s="372"/>
      <c r="G27" s="372"/>
      <c r="H27" s="372"/>
      <c r="I27" s="373"/>
      <c r="K27" s="372"/>
      <c r="L27" s="372"/>
      <c r="M27" s="372"/>
      <c r="N27" s="372"/>
      <c r="O27" s="372"/>
      <c r="P27" s="372"/>
      <c r="Q27" s="230"/>
      <c r="R27" s="230"/>
      <c r="S27" s="225"/>
    </row>
    <row r="28" spans="1:21" ht="18" customHeight="1" thickBot="1">
      <c r="A28" s="375" t="s">
        <v>280</v>
      </c>
      <c r="B28" s="306"/>
      <c r="C28" s="306"/>
      <c r="D28" s="306"/>
      <c r="E28" s="306"/>
      <c r="F28" s="306"/>
      <c r="G28" s="307"/>
      <c r="H28" s="308"/>
      <c r="I28" s="309"/>
      <c r="J28" s="305"/>
      <c r="K28" s="375" t="s">
        <v>280</v>
      </c>
      <c r="L28" s="306"/>
      <c r="M28" s="306"/>
      <c r="N28" s="285"/>
      <c r="O28" s="285"/>
      <c r="P28" s="285"/>
      <c r="Q28" s="202"/>
      <c r="R28" s="203"/>
      <c r="S28" s="204"/>
    </row>
    <row r="29" spans="1:21" ht="19.5" customHeight="1">
      <c r="A29" s="191"/>
      <c r="B29" s="715" t="s">
        <v>252</v>
      </c>
      <c r="C29" s="716"/>
      <c r="D29" s="748" t="s">
        <v>232</v>
      </c>
      <c r="E29" s="749"/>
      <c r="F29" s="192" t="s">
        <v>206</v>
      </c>
      <c r="G29" s="750" t="s">
        <v>233</v>
      </c>
      <c r="H29" s="749"/>
      <c r="I29" s="193" t="s">
        <v>251</v>
      </c>
      <c r="K29" s="191"/>
      <c r="L29" s="715" t="s">
        <v>252</v>
      </c>
      <c r="M29" s="716"/>
      <c r="N29" s="748" t="s">
        <v>232</v>
      </c>
      <c r="O29" s="749"/>
      <c r="P29" s="192" t="s">
        <v>206</v>
      </c>
      <c r="Q29" s="750" t="s">
        <v>233</v>
      </c>
      <c r="R29" s="749"/>
      <c r="S29" s="193" t="s">
        <v>251</v>
      </c>
    </row>
    <row r="30" spans="1:21" ht="19.5" customHeight="1">
      <c r="A30" s="106">
        <v>1</v>
      </c>
      <c r="B30" s="741"/>
      <c r="C30" s="742"/>
      <c r="D30" s="175"/>
      <c r="E30" s="107" t="s">
        <v>0</v>
      </c>
      <c r="F30" s="475"/>
      <c r="G30" s="109" t="s">
        <v>0</v>
      </c>
      <c r="H30" s="175"/>
      <c r="I30" s="227">
        <f t="shared" ref="I30:I44" si="2">+H30-D30</f>
        <v>0</v>
      </c>
      <c r="K30" s="106">
        <v>1</v>
      </c>
      <c r="L30" s="741"/>
      <c r="M30" s="742"/>
      <c r="N30" s="175"/>
      <c r="O30" s="107" t="s">
        <v>0</v>
      </c>
      <c r="P30" s="475"/>
      <c r="Q30" s="109" t="s">
        <v>0</v>
      </c>
      <c r="R30" s="175"/>
      <c r="S30" s="227">
        <f t="shared" ref="S30:S44" si="3">+R30-N30</f>
        <v>0</v>
      </c>
      <c r="U30" s="364" t="s">
        <v>255</v>
      </c>
    </row>
    <row r="31" spans="1:21" ht="19.5" customHeight="1">
      <c r="A31" s="106">
        <v>2</v>
      </c>
      <c r="B31" s="741"/>
      <c r="C31" s="742"/>
      <c r="D31" s="175"/>
      <c r="E31" s="107" t="s">
        <v>0</v>
      </c>
      <c r="F31" s="475"/>
      <c r="G31" s="109" t="s">
        <v>0</v>
      </c>
      <c r="H31" s="175"/>
      <c r="I31" s="227">
        <f t="shared" si="2"/>
        <v>0</v>
      </c>
      <c r="K31" s="106">
        <v>2</v>
      </c>
      <c r="L31" s="741"/>
      <c r="M31" s="742"/>
      <c r="N31" s="175"/>
      <c r="O31" s="107" t="s">
        <v>0</v>
      </c>
      <c r="P31" s="475"/>
      <c r="Q31" s="109" t="s">
        <v>0</v>
      </c>
      <c r="R31" s="175"/>
      <c r="S31" s="227">
        <f t="shared" si="3"/>
        <v>0</v>
      </c>
    </row>
    <row r="32" spans="1:21" ht="19.5" customHeight="1">
      <c r="A32" s="106">
        <v>3</v>
      </c>
      <c r="B32" s="741"/>
      <c r="C32" s="742"/>
      <c r="D32" s="175"/>
      <c r="E32" s="107" t="s">
        <v>0</v>
      </c>
      <c r="F32" s="475"/>
      <c r="G32" s="109" t="s">
        <v>0</v>
      </c>
      <c r="H32" s="175"/>
      <c r="I32" s="227">
        <f t="shared" si="2"/>
        <v>0</v>
      </c>
      <c r="K32" s="106">
        <v>3</v>
      </c>
      <c r="L32" s="741"/>
      <c r="M32" s="742"/>
      <c r="N32" s="175"/>
      <c r="O32" s="107" t="s">
        <v>0</v>
      </c>
      <c r="P32" s="475"/>
      <c r="Q32" s="109" t="s">
        <v>0</v>
      </c>
      <c r="R32" s="175"/>
      <c r="S32" s="227">
        <f t="shared" si="3"/>
        <v>0</v>
      </c>
    </row>
    <row r="33" spans="1:19" ht="19.5" customHeight="1">
      <c r="A33" s="106">
        <v>4</v>
      </c>
      <c r="B33" s="741"/>
      <c r="C33" s="742"/>
      <c r="D33" s="175"/>
      <c r="E33" s="107" t="s">
        <v>0</v>
      </c>
      <c r="F33" s="475"/>
      <c r="G33" s="109" t="s">
        <v>0</v>
      </c>
      <c r="H33" s="175"/>
      <c r="I33" s="227">
        <f t="shared" si="2"/>
        <v>0</v>
      </c>
      <c r="K33" s="106">
        <v>4</v>
      </c>
      <c r="L33" s="741"/>
      <c r="M33" s="742"/>
      <c r="N33" s="175"/>
      <c r="O33" s="107" t="s">
        <v>0</v>
      </c>
      <c r="P33" s="475"/>
      <c r="Q33" s="109" t="s">
        <v>0</v>
      </c>
      <c r="R33" s="175"/>
      <c r="S33" s="227">
        <f t="shared" si="3"/>
        <v>0</v>
      </c>
    </row>
    <row r="34" spans="1:19" ht="19.5" customHeight="1">
      <c r="A34" s="106">
        <v>5</v>
      </c>
      <c r="B34" s="741"/>
      <c r="C34" s="742"/>
      <c r="D34" s="175"/>
      <c r="E34" s="107" t="s">
        <v>0</v>
      </c>
      <c r="F34" s="475"/>
      <c r="G34" s="109" t="s">
        <v>0</v>
      </c>
      <c r="H34" s="176"/>
      <c r="I34" s="228">
        <f t="shared" si="2"/>
        <v>0</v>
      </c>
      <c r="K34" s="106">
        <v>5</v>
      </c>
      <c r="L34" s="741"/>
      <c r="M34" s="742"/>
      <c r="N34" s="175"/>
      <c r="O34" s="107" t="s">
        <v>0</v>
      </c>
      <c r="P34" s="475"/>
      <c r="Q34" s="109" t="s">
        <v>0</v>
      </c>
      <c r="R34" s="176"/>
      <c r="S34" s="228">
        <f t="shared" si="3"/>
        <v>0</v>
      </c>
    </row>
    <row r="35" spans="1:19" ht="19.5" customHeight="1">
      <c r="A35" s="106">
        <v>6</v>
      </c>
      <c r="B35" s="751"/>
      <c r="C35" s="752"/>
      <c r="D35" s="223"/>
      <c r="E35" s="189" t="s">
        <v>0</v>
      </c>
      <c r="F35" s="476"/>
      <c r="G35" s="190" t="s">
        <v>0</v>
      </c>
      <c r="H35" s="223"/>
      <c r="I35" s="227">
        <f t="shared" si="2"/>
        <v>0</v>
      </c>
      <c r="K35" s="106">
        <v>6</v>
      </c>
      <c r="L35" s="751"/>
      <c r="M35" s="752"/>
      <c r="N35" s="223"/>
      <c r="O35" s="189" t="s">
        <v>0</v>
      </c>
      <c r="P35" s="476"/>
      <c r="Q35" s="190" t="s">
        <v>0</v>
      </c>
      <c r="R35" s="223"/>
      <c r="S35" s="227">
        <f t="shared" si="3"/>
        <v>0</v>
      </c>
    </row>
    <row r="36" spans="1:19" ht="19.5" customHeight="1">
      <c r="A36" s="106">
        <v>7</v>
      </c>
      <c r="B36" s="741"/>
      <c r="C36" s="742"/>
      <c r="D36" s="175"/>
      <c r="E36" s="107" t="s">
        <v>0</v>
      </c>
      <c r="F36" s="475"/>
      <c r="G36" s="109" t="s">
        <v>0</v>
      </c>
      <c r="H36" s="175"/>
      <c r="I36" s="227">
        <f t="shared" si="2"/>
        <v>0</v>
      </c>
      <c r="K36" s="106">
        <v>7</v>
      </c>
      <c r="L36" s="741"/>
      <c r="M36" s="742"/>
      <c r="N36" s="175"/>
      <c r="O36" s="107" t="s">
        <v>0</v>
      </c>
      <c r="P36" s="475"/>
      <c r="Q36" s="109" t="s">
        <v>0</v>
      </c>
      <c r="R36" s="175"/>
      <c r="S36" s="227">
        <f t="shared" si="3"/>
        <v>0</v>
      </c>
    </row>
    <row r="37" spans="1:19" ht="19.5" customHeight="1">
      <c r="A37" s="106">
        <v>8</v>
      </c>
      <c r="B37" s="741"/>
      <c r="C37" s="742"/>
      <c r="D37" s="175"/>
      <c r="E37" s="107" t="s">
        <v>0</v>
      </c>
      <c r="F37" s="475"/>
      <c r="G37" s="109" t="s">
        <v>0</v>
      </c>
      <c r="H37" s="175"/>
      <c r="I37" s="227">
        <f t="shared" si="2"/>
        <v>0</v>
      </c>
      <c r="K37" s="106">
        <v>8</v>
      </c>
      <c r="L37" s="741"/>
      <c r="M37" s="742"/>
      <c r="N37" s="175"/>
      <c r="O37" s="107" t="s">
        <v>0</v>
      </c>
      <c r="P37" s="475"/>
      <c r="Q37" s="109" t="s">
        <v>0</v>
      </c>
      <c r="R37" s="175"/>
      <c r="S37" s="227">
        <f t="shared" si="3"/>
        <v>0</v>
      </c>
    </row>
    <row r="38" spans="1:19" ht="19.5" customHeight="1">
      <c r="A38" s="106">
        <v>9</v>
      </c>
      <c r="B38" s="741"/>
      <c r="C38" s="742"/>
      <c r="D38" s="175"/>
      <c r="E38" s="107" t="s">
        <v>0</v>
      </c>
      <c r="F38" s="475"/>
      <c r="G38" s="109" t="s">
        <v>0</v>
      </c>
      <c r="H38" s="175"/>
      <c r="I38" s="227">
        <f t="shared" si="2"/>
        <v>0</v>
      </c>
      <c r="K38" s="106">
        <v>9</v>
      </c>
      <c r="L38" s="741"/>
      <c r="M38" s="742"/>
      <c r="N38" s="175"/>
      <c r="O38" s="107" t="s">
        <v>0</v>
      </c>
      <c r="P38" s="475"/>
      <c r="Q38" s="109" t="s">
        <v>0</v>
      </c>
      <c r="R38" s="175"/>
      <c r="S38" s="227">
        <f t="shared" si="3"/>
        <v>0</v>
      </c>
    </row>
    <row r="39" spans="1:19" ht="19.5" customHeight="1">
      <c r="A39" s="106">
        <v>10</v>
      </c>
      <c r="B39" s="741"/>
      <c r="C39" s="742"/>
      <c r="D39" s="175"/>
      <c r="E39" s="107" t="s">
        <v>0</v>
      </c>
      <c r="F39" s="475"/>
      <c r="G39" s="109" t="s">
        <v>0</v>
      </c>
      <c r="H39" s="175"/>
      <c r="I39" s="227">
        <f t="shared" si="2"/>
        <v>0</v>
      </c>
      <c r="K39" s="106">
        <v>10</v>
      </c>
      <c r="L39" s="741"/>
      <c r="M39" s="742"/>
      <c r="N39" s="175"/>
      <c r="O39" s="107" t="s">
        <v>0</v>
      </c>
      <c r="P39" s="475"/>
      <c r="Q39" s="109" t="s">
        <v>0</v>
      </c>
      <c r="R39" s="175"/>
      <c r="S39" s="227">
        <f t="shared" si="3"/>
        <v>0</v>
      </c>
    </row>
    <row r="40" spans="1:19" ht="19.5" customHeight="1">
      <c r="A40" s="106">
        <v>11</v>
      </c>
      <c r="B40" s="741"/>
      <c r="C40" s="742"/>
      <c r="D40" s="175"/>
      <c r="E40" s="107" t="s">
        <v>0</v>
      </c>
      <c r="F40" s="475"/>
      <c r="G40" s="109" t="s">
        <v>0</v>
      </c>
      <c r="H40" s="175"/>
      <c r="I40" s="227">
        <f t="shared" si="2"/>
        <v>0</v>
      </c>
      <c r="K40" s="106">
        <v>11</v>
      </c>
      <c r="L40" s="741"/>
      <c r="M40" s="742"/>
      <c r="N40" s="175"/>
      <c r="O40" s="107" t="s">
        <v>0</v>
      </c>
      <c r="P40" s="475"/>
      <c r="Q40" s="109" t="s">
        <v>0</v>
      </c>
      <c r="R40" s="175"/>
      <c r="S40" s="227">
        <f t="shared" si="3"/>
        <v>0</v>
      </c>
    </row>
    <row r="41" spans="1:19" ht="19.5" customHeight="1">
      <c r="A41" s="106">
        <v>12</v>
      </c>
      <c r="B41" s="741"/>
      <c r="C41" s="742"/>
      <c r="D41" s="175"/>
      <c r="E41" s="107" t="s">
        <v>0</v>
      </c>
      <c r="F41" s="475"/>
      <c r="G41" s="109" t="s">
        <v>0</v>
      </c>
      <c r="H41" s="175"/>
      <c r="I41" s="227">
        <f t="shared" si="2"/>
        <v>0</v>
      </c>
      <c r="K41" s="106">
        <v>12</v>
      </c>
      <c r="L41" s="741"/>
      <c r="M41" s="742"/>
      <c r="N41" s="175"/>
      <c r="O41" s="107" t="s">
        <v>0</v>
      </c>
      <c r="P41" s="475"/>
      <c r="Q41" s="109" t="s">
        <v>0</v>
      </c>
      <c r="R41" s="175"/>
      <c r="S41" s="227">
        <f t="shared" si="3"/>
        <v>0</v>
      </c>
    </row>
    <row r="42" spans="1:19" ht="19.5" customHeight="1">
      <c r="A42" s="106">
        <v>13</v>
      </c>
      <c r="B42" s="741"/>
      <c r="C42" s="742"/>
      <c r="D42" s="175"/>
      <c r="E42" s="107" t="s">
        <v>0</v>
      </c>
      <c r="F42" s="475"/>
      <c r="G42" s="109" t="s">
        <v>0</v>
      </c>
      <c r="H42" s="175"/>
      <c r="I42" s="227">
        <f t="shared" si="2"/>
        <v>0</v>
      </c>
      <c r="K42" s="106">
        <v>13</v>
      </c>
      <c r="L42" s="741"/>
      <c r="M42" s="742"/>
      <c r="N42" s="175"/>
      <c r="O42" s="107" t="s">
        <v>0</v>
      </c>
      <c r="P42" s="475"/>
      <c r="Q42" s="109" t="s">
        <v>0</v>
      </c>
      <c r="R42" s="175"/>
      <c r="S42" s="227">
        <f t="shared" si="3"/>
        <v>0</v>
      </c>
    </row>
    <row r="43" spans="1:19" ht="19.5" customHeight="1">
      <c r="A43" s="106">
        <v>14</v>
      </c>
      <c r="B43" s="741"/>
      <c r="C43" s="742"/>
      <c r="D43" s="175"/>
      <c r="E43" s="107" t="s">
        <v>0</v>
      </c>
      <c r="F43" s="475"/>
      <c r="G43" s="109" t="s">
        <v>0</v>
      </c>
      <c r="H43" s="175"/>
      <c r="I43" s="227">
        <f t="shared" si="2"/>
        <v>0</v>
      </c>
      <c r="K43" s="106">
        <v>14</v>
      </c>
      <c r="L43" s="741"/>
      <c r="M43" s="742"/>
      <c r="N43" s="175"/>
      <c r="O43" s="107" t="s">
        <v>0</v>
      </c>
      <c r="P43" s="475"/>
      <c r="Q43" s="109" t="s">
        <v>0</v>
      </c>
      <c r="R43" s="175"/>
      <c r="S43" s="227">
        <f t="shared" si="3"/>
        <v>0</v>
      </c>
    </row>
    <row r="44" spans="1:19" ht="19.5" customHeight="1" thickBot="1">
      <c r="A44" s="195">
        <v>15</v>
      </c>
      <c r="B44" s="743"/>
      <c r="C44" s="744"/>
      <c r="D44" s="199"/>
      <c r="E44" s="196" t="s">
        <v>0</v>
      </c>
      <c r="F44" s="477"/>
      <c r="G44" s="197" t="s">
        <v>0</v>
      </c>
      <c r="H44" s="238"/>
      <c r="I44" s="229">
        <f t="shared" si="2"/>
        <v>0</v>
      </c>
      <c r="K44" s="195">
        <v>15</v>
      </c>
      <c r="L44" s="743"/>
      <c r="M44" s="744"/>
      <c r="N44" s="199"/>
      <c r="O44" s="196" t="s">
        <v>0</v>
      </c>
      <c r="P44" s="477"/>
      <c r="Q44" s="197" t="s">
        <v>0</v>
      </c>
      <c r="R44" s="238"/>
      <c r="S44" s="229">
        <f t="shared" si="3"/>
        <v>0</v>
      </c>
    </row>
    <row r="45" spans="1:19" ht="19.5" customHeight="1" thickTop="1" thickBot="1">
      <c r="A45" s="745" t="s">
        <v>234</v>
      </c>
      <c r="B45" s="746"/>
      <c r="C45" s="746"/>
      <c r="D45" s="746"/>
      <c r="E45" s="746"/>
      <c r="F45" s="746"/>
      <c r="G45" s="746"/>
      <c r="H45" s="747"/>
      <c r="I45" s="224">
        <f>SUM(I30:I44)</f>
        <v>0</v>
      </c>
      <c r="K45" s="745" t="s">
        <v>234</v>
      </c>
      <c r="L45" s="746"/>
      <c r="M45" s="746"/>
      <c r="N45" s="746"/>
      <c r="O45" s="746"/>
      <c r="P45" s="746"/>
      <c r="Q45" s="746"/>
      <c r="R45" s="747"/>
      <c r="S45" s="224">
        <f>SUM(S30:S44)</f>
        <v>0</v>
      </c>
    </row>
    <row r="46" spans="1:19" ht="12" customHeight="1" thickBot="1">
      <c r="A46" s="230"/>
      <c r="B46" s="230"/>
      <c r="C46" s="230"/>
      <c r="D46" s="230"/>
      <c r="E46" s="230"/>
      <c r="F46" s="230"/>
      <c r="G46" s="230"/>
      <c r="H46" s="230"/>
      <c r="I46" s="225"/>
      <c r="K46" s="230"/>
      <c r="L46" s="230"/>
      <c r="M46" s="230"/>
      <c r="N46" s="230"/>
      <c r="O46" s="230"/>
      <c r="P46" s="230"/>
      <c r="Q46" s="230"/>
      <c r="R46" s="230"/>
      <c r="S46" s="225"/>
    </row>
    <row r="47" spans="1:19" ht="22.5" customHeight="1" thickTop="1" thickBot="1">
      <c r="B47" s="770" t="s">
        <v>277</v>
      </c>
      <c r="C47" s="770"/>
      <c r="D47" s="257">
        <f>I26+I45</f>
        <v>0</v>
      </c>
      <c r="E47" s="771" t="s">
        <v>278</v>
      </c>
      <c r="F47" s="771"/>
      <c r="G47" s="226">
        <f>FLOOR(D47,"0:30")*24</f>
        <v>0</v>
      </c>
      <c r="H47" s="768" t="s">
        <v>313</v>
      </c>
      <c r="I47" s="769"/>
      <c r="L47" s="770" t="s">
        <v>277</v>
      </c>
      <c r="M47" s="770"/>
      <c r="N47" s="405">
        <f>S26+S45</f>
        <v>0</v>
      </c>
      <c r="O47" s="771" t="s">
        <v>278</v>
      </c>
      <c r="P47" s="771"/>
      <c r="Q47" s="226">
        <f>FLOOR(N47,"0:30")*24</f>
        <v>0</v>
      </c>
      <c r="R47" s="768" t="s">
        <v>313</v>
      </c>
      <c r="S47" s="769"/>
    </row>
    <row r="48" spans="1:19" ht="19.5" customHeight="1" thickTop="1"/>
  </sheetData>
  <sheetProtection password="CC55" sheet="1" objects="1" scenarios="1"/>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r:id="rId1"/>
  <headerFooter alignWithMargins="0"/>
  <colBreaks count="1" manualBreakCount="1">
    <brk id="10" max="49"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90" zoomScaleNormal="100" zoomScaleSheetLayoutView="90" workbookViewId="0">
      <selection activeCell="J8" sqref="J8"/>
    </sheetView>
  </sheetViews>
  <sheetFormatPr defaultColWidth="9" defaultRowHeight="13.2"/>
  <cols>
    <col min="1" max="1" width="5" style="88" customWidth="1"/>
    <col min="2" max="2" width="12.6640625" style="87" customWidth="1"/>
    <col min="3" max="7" width="15.6640625" style="88" customWidth="1"/>
    <col min="8" max="16384" width="9" style="88"/>
  </cols>
  <sheetData>
    <row r="1" spans="1:7" ht="19.2">
      <c r="A1" s="371" t="s">
        <v>176</v>
      </c>
    </row>
    <row r="2" spans="1:7" ht="14.4">
      <c r="A2" s="89" t="s">
        <v>144</v>
      </c>
    </row>
    <row r="3" spans="1:7" ht="17.25" customHeight="1">
      <c r="A3" s="934" t="s">
        <v>37</v>
      </c>
      <c r="B3" s="934"/>
      <c r="C3" s="934"/>
      <c r="D3" s="934"/>
      <c r="E3" s="934"/>
      <c r="F3" s="934"/>
      <c r="G3" s="934"/>
    </row>
    <row r="4" spans="1:7" ht="17.25" customHeight="1">
      <c r="B4" s="90"/>
      <c r="C4" s="90"/>
      <c r="D4" s="90"/>
      <c r="E4" s="90"/>
      <c r="F4" s="90"/>
      <c r="G4" s="90"/>
    </row>
    <row r="5" spans="1:7" ht="25.5" customHeight="1">
      <c r="C5" s="91"/>
      <c r="D5" s="91"/>
      <c r="E5" s="92" t="s">
        <v>228</v>
      </c>
      <c r="F5" s="588">
        <f>別紙１!E5</f>
        <v>0</v>
      </c>
      <c r="G5" s="588"/>
    </row>
    <row r="6" spans="1:7" ht="7.5" customHeight="1">
      <c r="C6" s="91"/>
      <c r="D6" s="91"/>
      <c r="E6" s="91"/>
      <c r="F6" s="93"/>
      <c r="G6" s="91"/>
    </row>
    <row r="7" spans="1:7" ht="30.6" customHeight="1">
      <c r="A7" s="941" t="s">
        <v>5</v>
      </c>
      <c r="B7" s="942"/>
      <c r="C7" s="3"/>
      <c r="D7" s="94" t="s">
        <v>6</v>
      </c>
      <c r="E7" s="3"/>
      <c r="F7" s="2" t="s">
        <v>54</v>
      </c>
      <c r="G7" s="182">
        <f>C7+E7</f>
        <v>0</v>
      </c>
    </row>
    <row r="8" spans="1:7" ht="7.5" customHeight="1">
      <c r="C8" s="91"/>
      <c r="D8" s="91"/>
      <c r="E8" s="91"/>
      <c r="F8" s="93"/>
      <c r="G8" s="91"/>
    </row>
    <row r="9" spans="1:7" ht="25.5" customHeight="1">
      <c r="A9" s="95"/>
      <c r="B9" s="2" t="s">
        <v>30</v>
      </c>
      <c r="C9" s="935" t="s">
        <v>31</v>
      </c>
      <c r="D9" s="936"/>
      <c r="E9" s="937"/>
      <c r="F9" s="2" t="s">
        <v>32</v>
      </c>
      <c r="G9" s="2" t="s">
        <v>33</v>
      </c>
    </row>
    <row r="10" spans="1:7" ht="25.5" customHeight="1">
      <c r="A10" s="96" t="s">
        <v>53</v>
      </c>
      <c r="B10" s="97" t="s">
        <v>34</v>
      </c>
      <c r="C10" s="938" t="s">
        <v>35</v>
      </c>
      <c r="D10" s="939"/>
      <c r="E10" s="940"/>
      <c r="F10" s="98" t="s">
        <v>36</v>
      </c>
      <c r="G10" s="98"/>
    </row>
    <row r="11" spans="1:7" ht="25.5" customHeight="1">
      <c r="A11" s="2">
        <v>1</v>
      </c>
      <c r="B11" s="85"/>
      <c r="C11" s="497"/>
      <c r="D11" s="932"/>
      <c r="E11" s="933"/>
      <c r="F11" s="86"/>
      <c r="G11" s="86"/>
    </row>
    <row r="12" spans="1:7" ht="25.5" customHeight="1">
      <c r="A12" s="2">
        <v>2</v>
      </c>
      <c r="B12" s="3"/>
      <c r="C12" s="497"/>
      <c r="D12" s="932"/>
      <c r="E12" s="933"/>
      <c r="F12" s="86"/>
      <c r="G12" s="86"/>
    </row>
    <row r="13" spans="1:7" ht="25.5" customHeight="1">
      <c r="A13" s="2">
        <v>3</v>
      </c>
      <c r="B13" s="3"/>
      <c r="C13" s="497"/>
      <c r="D13" s="932"/>
      <c r="E13" s="933"/>
      <c r="F13" s="86"/>
      <c r="G13" s="86"/>
    </row>
    <row r="14" spans="1:7" ht="25.5" customHeight="1">
      <c r="A14" s="2">
        <v>4</v>
      </c>
      <c r="B14" s="3"/>
      <c r="C14" s="497"/>
      <c r="D14" s="932"/>
      <c r="E14" s="933"/>
      <c r="F14" s="86"/>
      <c r="G14" s="86"/>
    </row>
    <row r="15" spans="1:7" ht="25.5" customHeight="1">
      <c r="A15" s="2">
        <v>5</v>
      </c>
      <c r="B15" s="85"/>
      <c r="C15" s="497"/>
      <c r="D15" s="932"/>
      <c r="E15" s="933"/>
      <c r="F15" s="86"/>
      <c r="G15" s="86"/>
    </row>
    <row r="16" spans="1:7" ht="25.5" customHeight="1">
      <c r="A16" s="2">
        <v>6</v>
      </c>
      <c r="B16" s="85"/>
      <c r="C16" s="497"/>
      <c r="D16" s="932"/>
      <c r="E16" s="933"/>
      <c r="F16" s="86"/>
      <c r="G16" s="86"/>
    </row>
    <row r="17" spans="1:7" ht="25.5" customHeight="1">
      <c r="A17" s="2">
        <v>7</v>
      </c>
      <c r="B17" s="85"/>
      <c r="C17" s="497"/>
      <c r="D17" s="932"/>
      <c r="E17" s="933"/>
      <c r="F17" s="86"/>
      <c r="G17" s="86"/>
    </row>
    <row r="18" spans="1:7" ht="25.5" customHeight="1">
      <c r="A18" s="2">
        <v>8</v>
      </c>
      <c r="B18" s="85"/>
      <c r="C18" s="497"/>
      <c r="D18" s="932"/>
      <c r="E18" s="933"/>
      <c r="F18" s="86"/>
      <c r="G18" s="86"/>
    </row>
    <row r="19" spans="1:7" ht="25.5" customHeight="1">
      <c r="A19" s="2">
        <v>9</v>
      </c>
      <c r="B19" s="85"/>
      <c r="C19" s="497"/>
      <c r="D19" s="932"/>
      <c r="E19" s="933"/>
      <c r="F19" s="86"/>
      <c r="G19" s="86"/>
    </row>
    <row r="20" spans="1:7" ht="25.5" customHeight="1">
      <c r="A20" s="2">
        <v>10</v>
      </c>
      <c r="B20" s="85"/>
      <c r="C20" s="497"/>
      <c r="D20" s="932"/>
      <c r="E20" s="933"/>
      <c r="F20" s="86"/>
      <c r="G20" s="86"/>
    </row>
    <row r="21" spans="1:7" ht="25.5" customHeight="1">
      <c r="A21" s="2">
        <v>11</v>
      </c>
      <c r="B21" s="85"/>
      <c r="C21" s="497"/>
      <c r="D21" s="932"/>
      <c r="E21" s="933"/>
      <c r="F21" s="86"/>
      <c r="G21" s="86"/>
    </row>
    <row r="22" spans="1:7" ht="25.5" customHeight="1">
      <c r="A22" s="2">
        <v>12</v>
      </c>
      <c r="B22" s="85"/>
      <c r="C22" s="497"/>
      <c r="D22" s="932"/>
      <c r="E22" s="933"/>
      <c r="F22" s="86"/>
      <c r="G22" s="86"/>
    </row>
    <row r="23" spans="1:7" ht="25.5" customHeight="1">
      <c r="A23" s="2">
        <v>13</v>
      </c>
      <c r="B23" s="85"/>
      <c r="C23" s="497"/>
      <c r="D23" s="932"/>
      <c r="E23" s="933"/>
      <c r="F23" s="86"/>
      <c r="G23" s="86"/>
    </row>
    <row r="24" spans="1:7" ht="25.5" customHeight="1">
      <c r="A24" s="2">
        <v>14</v>
      </c>
      <c r="B24" s="3"/>
      <c r="C24" s="497"/>
      <c r="D24" s="932"/>
      <c r="E24" s="933"/>
      <c r="F24" s="86"/>
      <c r="G24" s="86"/>
    </row>
    <row r="25" spans="1:7" ht="25.5" customHeight="1">
      <c r="A25" s="2">
        <v>15</v>
      </c>
      <c r="B25" s="3"/>
      <c r="C25" s="497"/>
      <c r="D25" s="932"/>
      <c r="E25" s="933"/>
      <c r="F25" s="86"/>
      <c r="G25" s="86"/>
    </row>
    <row r="26" spans="1:7" ht="25.5" customHeight="1">
      <c r="A26" s="2">
        <v>16</v>
      </c>
      <c r="B26" s="3"/>
      <c r="C26" s="497"/>
      <c r="D26" s="932"/>
      <c r="E26" s="933"/>
      <c r="F26" s="86"/>
      <c r="G26" s="86"/>
    </row>
    <row r="27" spans="1:7" ht="25.5" customHeight="1">
      <c r="A27" s="2">
        <v>17</v>
      </c>
      <c r="B27" s="3"/>
      <c r="C27" s="497"/>
      <c r="D27" s="932"/>
      <c r="E27" s="933"/>
      <c r="F27" s="86"/>
      <c r="G27" s="86"/>
    </row>
    <row r="28" spans="1:7" ht="25.5" customHeight="1">
      <c r="A28" s="2">
        <v>18</v>
      </c>
      <c r="B28" s="3"/>
      <c r="C28" s="497"/>
      <c r="D28" s="932"/>
      <c r="E28" s="933"/>
      <c r="F28" s="86"/>
      <c r="G28" s="86"/>
    </row>
    <row r="29" spans="1:7" ht="25.5" customHeight="1">
      <c r="A29" s="2">
        <v>19</v>
      </c>
      <c r="B29" s="3"/>
      <c r="C29" s="497"/>
      <c r="D29" s="932"/>
      <c r="E29" s="933"/>
      <c r="F29" s="86"/>
      <c r="G29" s="86"/>
    </row>
    <row r="30" spans="1:7" ht="25.5" customHeight="1">
      <c r="A30" s="2">
        <v>20</v>
      </c>
      <c r="B30" s="3"/>
      <c r="C30" s="497"/>
      <c r="D30" s="932"/>
      <c r="E30" s="933"/>
      <c r="F30" s="86"/>
      <c r="G30" s="86"/>
    </row>
    <row r="31" spans="1:7" ht="25.5" customHeight="1">
      <c r="A31" s="2">
        <v>21</v>
      </c>
      <c r="B31" s="3"/>
      <c r="C31" s="497"/>
      <c r="D31" s="932"/>
      <c r="E31" s="933"/>
      <c r="F31" s="86"/>
      <c r="G31" s="86"/>
    </row>
    <row r="32" spans="1:7" ht="25.5" customHeight="1">
      <c r="A32" s="2">
        <v>22</v>
      </c>
      <c r="B32" s="3"/>
      <c r="C32" s="497"/>
      <c r="D32" s="932"/>
      <c r="E32" s="933"/>
      <c r="F32" s="86"/>
      <c r="G32" s="86"/>
    </row>
    <row r="33" spans="1:7" ht="25.5" customHeight="1">
      <c r="A33" s="2">
        <v>23</v>
      </c>
      <c r="B33" s="3"/>
      <c r="C33" s="497"/>
      <c r="D33" s="932"/>
      <c r="E33" s="933"/>
      <c r="F33" s="86"/>
      <c r="G33" s="86"/>
    </row>
    <row r="34" spans="1:7" ht="25.5" customHeight="1">
      <c r="A34" s="2">
        <v>24</v>
      </c>
      <c r="B34" s="3"/>
      <c r="C34" s="497"/>
      <c r="D34" s="932"/>
      <c r="E34" s="933"/>
      <c r="F34" s="86"/>
      <c r="G34" s="86"/>
    </row>
    <row r="35" spans="1:7" ht="25.5" customHeight="1">
      <c r="A35" s="2">
        <v>25</v>
      </c>
      <c r="B35" s="3"/>
      <c r="C35" s="497"/>
      <c r="D35" s="932"/>
      <c r="E35" s="933"/>
      <c r="F35" s="86"/>
      <c r="G35" s="86"/>
    </row>
    <row r="36" spans="1:7" ht="25.5" customHeight="1">
      <c r="A36" s="2">
        <v>26</v>
      </c>
      <c r="B36" s="3"/>
      <c r="C36" s="497"/>
      <c r="D36" s="932"/>
      <c r="E36" s="933"/>
      <c r="F36" s="86"/>
      <c r="G36" s="86"/>
    </row>
    <row r="37" spans="1:7" ht="25.5" customHeight="1">
      <c r="A37" s="2">
        <v>27</v>
      </c>
      <c r="B37" s="3"/>
      <c r="C37" s="497"/>
      <c r="D37" s="932"/>
      <c r="E37" s="933"/>
      <c r="F37" s="86"/>
      <c r="G37" s="86"/>
    </row>
    <row r="38" spans="1:7" ht="25.5" customHeight="1">
      <c r="A38" s="2">
        <v>28</v>
      </c>
      <c r="B38" s="3"/>
      <c r="C38" s="497"/>
      <c r="D38" s="932"/>
      <c r="E38" s="933"/>
      <c r="F38" s="86"/>
      <c r="G38" s="86"/>
    </row>
    <row r="39" spans="1:7" ht="25.5" customHeight="1">
      <c r="A39" s="2">
        <v>29</v>
      </c>
      <c r="B39" s="3"/>
      <c r="C39" s="497"/>
      <c r="D39" s="932"/>
      <c r="E39" s="933"/>
      <c r="F39" s="86"/>
      <c r="G39" s="86"/>
    </row>
    <row r="40" spans="1:7" ht="25.5" customHeight="1">
      <c r="A40" s="2">
        <v>30</v>
      </c>
      <c r="B40" s="3"/>
      <c r="C40" s="497"/>
      <c r="D40" s="932"/>
      <c r="E40" s="933"/>
      <c r="F40" s="86"/>
      <c r="G40" s="86"/>
    </row>
    <row r="41" spans="1:7" ht="25.5" customHeight="1">
      <c r="A41" s="2">
        <v>31</v>
      </c>
      <c r="B41" s="3"/>
      <c r="C41" s="497"/>
      <c r="D41" s="932"/>
      <c r="E41" s="933"/>
      <c r="F41" s="86"/>
      <c r="G41" s="86"/>
    </row>
    <row r="42" spans="1:7" ht="25.5" customHeight="1">
      <c r="A42" s="2">
        <v>32</v>
      </c>
      <c r="B42" s="3"/>
      <c r="C42" s="497"/>
      <c r="D42" s="932"/>
      <c r="E42" s="933"/>
      <c r="F42" s="86"/>
      <c r="G42" s="86"/>
    </row>
    <row r="43" spans="1:7" ht="25.5" customHeight="1">
      <c r="A43" s="2">
        <v>33</v>
      </c>
      <c r="B43" s="3"/>
      <c r="C43" s="497"/>
      <c r="D43" s="932"/>
      <c r="E43" s="933"/>
      <c r="F43" s="86"/>
      <c r="G43" s="86"/>
    </row>
    <row r="44" spans="1:7" ht="25.5" customHeight="1">
      <c r="A44" s="2">
        <v>34</v>
      </c>
      <c r="B44" s="3"/>
      <c r="C44" s="497"/>
      <c r="D44" s="932"/>
      <c r="E44" s="933"/>
      <c r="F44" s="86"/>
      <c r="G44" s="86"/>
    </row>
    <row r="45" spans="1:7" ht="25.5" customHeight="1">
      <c r="A45" s="2">
        <v>35</v>
      </c>
      <c r="B45" s="3"/>
      <c r="C45" s="497"/>
      <c r="D45" s="932"/>
      <c r="E45" s="933"/>
      <c r="F45" s="86"/>
      <c r="G45" s="86"/>
    </row>
    <row r="46" spans="1:7" ht="25.5" customHeight="1">
      <c r="A46" s="2">
        <v>36</v>
      </c>
      <c r="B46" s="3"/>
      <c r="C46" s="497"/>
      <c r="D46" s="932"/>
      <c r="E46" s="933"/>
      <c r="F46" s="86"/>
      <c r="G46" s="86"/>
    </row>
    <row r="47" spans="1:7" ht="25.5" customHeight="1">
      <c r="A47" s="2">
        <v>37</v>
      </c>
      <c r="B47" s="3"/>
      <c r="C47" s="497"/>
      <c r="D47" s="932"/>
      <c r="E47" s="933"/>
      <c r="F47" s="86"/>
      <c r="G47" s="86"/>
    </row>
    <row r="48" spans="1:7" ht="25.5" customHeight="1">
      <c r="A48" s="2">
        <v>38</v>
      </c>
      <c r="B48" s="3"/>
      <c r="C48" s="497"/>
      <c r="D48" s="932"/>
      <c r="E48" s="933"/>
      <c r="F48" s="86"/>
      <c r="G48" s="86"/>
    </row>
    <row r="49" spans="1:7" ht="25.5" customHeight="1">
      <c r="A49" s="2">
        <v>39</v>
      </c>
      <c r="B49" s="3"/>
      <c r="C49" s="497"/>
      <c r="D49" s="932"/>
      <c r="E49" s="933"/>
      <c r="F49" s="86"/>
      <c r="G49" s="86"/>
    </row>
    <row r="50" spans="1:7" ht="25.5" customHeight="1">
      <c r="A50" s="2">
        <v>40</v>
      </c>
      <c r="B50" s="3"/>
      <c r="C50" s="497"/>
      <c r="D50" s="932"/>
      <c r="E50" s="933"/>
      <c r="F50" s="86"/>
      <c r="G50" s="86"/>
    </row>
    <row r="51" spans="1:7" ht="25.5" customHeight="1">
      <c r="A51" s="2">
        <v>41</v>
      </c>
      <c r="B51" s="3"/>
      <c r="C51" s="497"/>
      <c r="D51" s="932"/>
      <c r="E51" s="933"/>
      <c r="F51" s="86"/>
      <c r="G51" s="86"/>
    </row>
    <row r="52" spans="1:7" ht="25.5" customHeight="1">
      <c r="A52" s="2">
        <v>42</v>
      </c>
      <c r="B52" s="3"/>
      <c r="C52" s="497"/>
      <c r="D52" s="932"/>
      <c r="E52" s="933"/>
      <c r="F52" s="86"/>
      <c r="G52" s="86"/>
    </row>
    <row r="53" spans="1:7" ht="25.5" customHeight="1">
      <c r="A53" s="2">
        <v>43</v>
      </c>
      <c r="B53" s="3"/>
      <c r="C53" s="497"/>
      <c r="D53" s="932"/>
      <c r="E53" s="933"/>
      <c r="F53" s="86"/>
      <c r="G53" s="86"/>
    </row>
    <row r="54" spans="1:7" ht="25.5" customHeight="1">
      <c r="A54" s="2">
        <v>44</v>
      </c>
      <c r="B54" s="3"/>
      <c r="C54" s="497"/>
      <c r="D54" s="932"/>
      <c r="E54" s="933"/>
      <c r="F54" s="86"/>
      <c r="G54" s="86"/>
    </row>
    <row r="55" spans="1:7" ht="25.5" customHeight="1">
      <c r="A55" s="2">
        <v>45</v>
      </c>
      <c r="B55" s="3"/>
      <c r="C55" s="497"/>
      <c r="D55" s="932"/>
      <c r="E55" s="933"/>
      <c r="F55" s="86"/>
      <c r="G55" s="86"/>
    </row>
    <row r="56" spans="1:7" ht="25.5" customHeight="1">
      <c r="A56" s="2">
        <v>46</v>
      </c>
      <c r="B56" s="3"/>
      <c r="C56" s="497"/>
      <c r="D56" s="932"/>
      <c r="E56" s="933"/>
      <c r="F56" s="86"/>
      <c r="G56" s="86"/>
    </row>
    <row r="57" spans="1:7" ht="25.5" customHeight="1">
      <c r="A57" s="2">
        <v>47</v>
      </c>
      <c r="B57" s="3"/>
      <c r="C57" s="497"/>
      <c r="D57" s="932"/>
      <c r="E57" s="933"/>
      <c r="F57" s="86"/>
      <c r="G57" s="86"/>
    </row>
    <row r="58" spans="1:7" ht="25.5" customHeight="1">
      <c r="A58" s="2">
        <v>48</v>
      </c>
      <c r="B58" s="3"/>
      <c r="C58" s="497"/>
      <c r="D58" s="932"/>
      <c r="E58" s="933"/>
      <c r="F58" s="86"/>
      <c r="G58" s="86"/>
    </row>
    <row r="59" spans="1:7" ht="25.5" customHeight="1">
      <c r="A59" s="2">
        <v>49</v>
      </c>
      <c r="B59" s="3"/>
      <c r="C59" s="497"/>
      <c r="D59" s="932"/>
      <c r="E59" s="933"/>
      <c r="F59" s="86"/>
      <c r="G59" s="86"/>
    </row>
    <row r="60" spans="1:7" ht="25.5" customHeight="1">
      <c r="A60" s="2">
        <v>50</v>
      </c>
      <c r="B60" s="3"/>
      <c r="C60" s="497"/>
      <c r="D60" s="932"/>
      <c r="E60" s="933"/>
      <c r="F60" s="86"/>
      <c r="G60" s="86"/>
    </row>
    <row r="61" spans="1:7" ht="25.5" customHeight="1">
      <c r="A61" s="2">
        <v>51</v>
      </c>
      <c r="B61" s="3"/>
      <c r="C61" s="497"/>
      <c r="D61" s="932"/>
      <c r="E61" s="933"/>
      <c r="F61" s="86"/>
      <c r="G61" s="86"/>
    </row>
    <row r="62" spans="1:7" ht="25.5" customHeight="1">
      <c r="A62" s="2">
        <v>52</v>
      </c>
      <c r="B62" s="3"/>
      <c r="C62" s="497"/>
      <c r="D62" s="932"/>
      <c r="E62" s="933"/>
      <c r="F62" s="86"/>
      <c r="G62" s="86"/>
    </row>
    <row r="63" spans="1:7" ht="25.5" customHeight="1">
      <c r="A63" s="2">
        <v>53</v>
      </c>
      <c r="B63" s="3"/>
      <c r="C63" s="497"/>
      <c r="D63" s="932"/>
      <c r="E63" s="933"/>
      <c r="F63" s="86"/>
      <c r="G63" s="86"/>
    </row>
    <row r="64" spans="1:7" ht="25.5" customHeight="1">
      <c r="A64" s="2">
        <v>54</v>
      </c>
      <c r="B64" s="3"/>
      <c r="C64" s="497"/>
      <c r="D64" s="932"/>
      <c r="E64" s="933"/>
      <c r="F64" s="86"/>
      <c r="G64" s="86"/>
    </row>
    <row r="65" spans="1:7" ht="25.5" customHeight="1">
      <c r="A65" s="2">
        <v>55</v>
      </c>
      <c r="B65" s="3"/>
      <c r="C65" s="497"/>
      <c r="D65" s="932"/>
      <c r="E65" s="933"/>
      <c r="F65" s="86"/>
      <c r="G65" s="86"/>
    </row>
    <row r="66" spans="1:7" ht="25.5" customHeight="1">
      <c r="A66" s="2">
        <v>56</v>
      </c>
      <c r="B66" s="3"/>
      <c r="C66" s="497"/>
      <c r="D66" s="932"/>
      <c r="E66" s="933"/>
      <c r="F66" s="86"/>
      <c r="G66" s="86"/>
    </row>
    <row r="67" spans="1:7" ht="25.5" customHeight="1">
      <c r="A67" s="2">
        <v>57</v>
      </c>
      <c r="B67" s="3"/>
      <c r="C67" s="497"/>
      <c r="D67" s="932"/>
      <c r="E67" s="933"/>
      <c r="F67" s="86"/>
      <c r="G67" s="86"/>
    </row>
    <row r="68" spans="1:7" ht="25.5" customHeight="1">
      <c r="A68" s="2">
        <v>58</v>
      </c>
      <c r="B68" s="3"/>
      <c r="C68" s="497"/>
      <c r="D68" s="932"/>
      <c r="E68" s="933"/>
      <c r="F68" s="86"/>
      <c r="G68" s="86"/>
    </row>
    <row r="69" spans="1:7" ht="25.5" customHeight="1">
      <c r="A69" s="2">
        <v>59</v>
      </c>
      <c r="B69" s="3"/>
      <c r="C69" s="497"/>
      <c r="D69" s="932"/>
      <c r="E69" s="933"/>
      <c r="F69" s="86"/>
      <c r="G69" s="86"/>
    </row>
    <row r="70" spans="1:7" ht="25.5" customHeight="1">
      <c r="A70" s="2">
        <v>60</v>
      </c>
      <c r="B70" s="3"/>
      <c r="C70" s="497"/>
      <c r="D70" s="932"/>
      <c r="E70" s="933"/>
      <c r="F70" s="86"/>
      <c r="G70" s="86"/>
    </row>
    <row r="71" spans="1:7" ht="25.5" customHeight="1">
      <c r="A71" s="2">
        <v>61</v>
      </c>
      <c r="B71" s="3"/>
      <c r="C71" s="497"/>
      <c r="D71" s="932"/>
      <c r="E71" s="933"/>
      <c r="F71" s="86"/>
      <c r="G71" s="86"/>
    </row>
    <row r="72" spans="1:7" ht="25.5" customHeight="1">
      <c r="A72" s="2">
        <v>62</v>
      </c>
      <c r="B72" s="3"/>
      <c r="C72" s="497"/>
      <c r="D72" s="932"/>
      <c r="E72" s="933"/>
      <c r="F72" s="86"/>
      <c r="G72" s="86"/>
    </row>
    <row r="73" spans="1:7" ht="25.5" customHeight="1">
      <c r="A73" s="2">
        <v>63</v>
      </c>
      <c r="B73" s="3"/>
      <c r="C73" s="497"/>
      <c r="D73" s="932"/>
      <c r="E73" s="933"/>
      <c r="F73" s="86"/>
      <c r="G73" s="86"/>
    </row>
    <row r="74" spans="1:7" ht="25.5" customHeight="1">
      <c r="A74" s="2">
        <v>64</v>
      </c>
      <c r="B74" s="3"/>
      <c r="C74" s="497"/>
      <c r="D74" s="932"/>
      <c r="E74" s="933"/>
      <c r="F74" s="86"/>
      <c r="G74" s="86"/>
    </row>
    <row r="75" spans="1:7" ht="25.5" customHeight="1">
      <c r="A75" s="2">
        <v>65</v>
      </c>
      <c r="B75" s="3"/>
      <c r="C75" s="497"/>
      <c r="D75" s="932"/>
      <c r="E75" s="933"/>
      <c r="F75" s="86"/>
      <c r="G75" s="86"/>
    </row>
    <row r="76" spans="1:7" ht="25.5" customHeight="1">
      <c r="A76" s="2">
        <v>66</v>
      </c>
      <c r="B76" s="3"/>
      <c r="C76" s="497"/>
      <c r="D76" s="932"/>
      <c r="E76" s="933"/>
      <c r="F76" s="86"/>
      <c r="G76" s="86"/>
    </row>
    <row r="77" spans="1:7" ht="25.5" customHeight="1">
      <c r="A77" s="2">
        <v>67</v>
      </c>
      <c r="B77" s="3"/>
      <c r="C77" s="497"/>
      <c r="D77" s="932"/>
      <c r="E77" s="933"/>
      <c r="F77" s="86"/>
      <c r="G77" s="86"/>
    </row>
    <row r="78" spans="1:7" ht="25.5" customHeight="1">
      <c r="A78" s="2">
        <v>68</v>
      </c>
      <c r="B78" s="3"/>
      <c r="C78" s="497"/>
      <c r="D78" s="932"/>
      <c r="E78" s="933"/>
      <c r="F78" s="86"/>
      <c r="G78" s="86"/>
    </row>
    <row r="79" spans="1:7" ht="25.5" customHeight="1">
      <c r="A79" s="2">
        <v>69</v>
      </c>
      <c r="B79" s="3"/>
      <c r="C79" s="497"/>
      <c r="D79" s="932"/>
      <c r="E79" s="933"/>
      <c r="F79" s="86"/>
      <c r="G79" s="86"/>
    </row>
    <row r="80" spans="1:7" ht="25.5" customHeight="1">
      <c r="A80" s="2">
        <v>70</v>
      </c>
      <c r="B80" s="3"/>
      <c r="C80" s="497"/>
      <c r="D80" s="932"/>
      <c r="E80" s="933"/>
      <c r="F80" s="86"/>
      <c r="G80" s="86"/>
    </row>
    <row r="81" spans="1:7" ht="25.5" customHeight="1">
      <c r="A81" s="2">
        <v>71</v>
      </c>
      <c r="B81" s="3"/>
      <c r="C81" s="497"/>
      <c r="D81" s="932"/>
      <c r="E81" s="933"/>
      <c r="F81" s="86"/>
      <c r="G81" s="86"/>
    </row>
    <row r="82" spans="1:7" ht="25.5" customHeight="1">
      <c r="A82" s="2">
        <v>72</v>
      </c>
      <c r="B82" s="3"/>
      <c r="C82" s="497"/>
      <c r="D82" s="932"/>
      <c r="E82" s="933"/>
      <c r="F82" s="86"/>
      <c r="G82" s="86"/>
    </row>
    <row r="83" spans="1:7" ht="25.5" customHeight="1">
      <c r="A83" s="2">
        <v>73</v>
      </c>
      <c r="B83" s="3"/>
      <c r="C83" s="497"/>
      <c r="D83" s="932"/>
      <c r="E83" s="933"/>
      <c r="F83" s="86"/>
      <c r="G83" s="86"/>
    </row>
    <row r="84" spans="1:7" ht="25.5" customHeight="1">
      <c r="A84" s="2">
        <v>74</v>
      </c>
      <c r="B84" s="3"/>
      <c r="C84" s="497"/>
      <c r="D84" s="932"/>
      <c r="E84" s="933"/>
      <c r="F84" s="86"/>
      <c r="G84" s="86"/>
    </row>
    <row r="85" spans="1:7" ht="25.5" customHeight="1">
      <c r="A85" s="2">
        <v>75</v>
      </c>
      <c r="B85" s="3"/>
      <c r="C85" s="497"/>
      <c r="D85" s="932"/>
      <c r="E85" s="933"/>
      <c r="F85" s="86"/>
      <c r="G85" s="86"/>
    </row>
    <row r="86" spans="1:7" ht="25.5" customHeight="1">
      <c r="A86" s="2">
        <v>76</v>
      </c>
      <c r="B86" s="3"/>
      <c r="C86" s="497"/>
      <c r="D86" s="932"/>
      <c r="E86" s="933"/>
      <c r="F86" s="86"/>
      <c r="G86" s="86"/>
    </row>
    <row r="87" spans="1:7" ht="25.5" customHeight="1">
      <c r="A87" s="2">
        <v>77</v>
      </c>
      <c r="B87" s="3"/>
      <c r="C87" s="497"/>
      <c r="D87" s="932"/>
      <c r="E87" s="933"/>
      <c r="F87" s="86"/>
      <c r="G87" s="86"/>
    </row>
    <row r="88" spans="1:7" ht="25.5" customHeight="1">
      <c r="A88" s="2">
        <v>78</v>
      </c>
      <c r="B88" s="3"/>
      <c r="C88" s="497"/>
      <c r="D88" s="932"/>
      <c r="E88" s="933"/>
      <c r="F88" s="86"/>
      <c r="G88" s="86"/>
    </row>
    <row r="89" spans="1:7" ht="25.5" customHeight="1">
      <c r="A89" s="2">
        <v>79</v>
      </c>
      <c r="B89" s="3"/>
      <c r="C89" s="497"/>
      <c r="D89" s="932"/>
      <c r="E89" s="933"/>
      <c r="F89" s="86"/>
      <c r="G89" s="86"/>
    </row>
    <row r="90" spans="1:7" ht="25.5" customHeight="1">
      <c r="A90" s="2">
        <v>80</v>
      </c>
      <c r="B90" s="3"/>
      <c r="C90" s="497"/>
      <c r="D90" s="932"/>
      <c r="E90" s="933"/>
      <c r="F90" s="86"/>
      <c r="G90" s="86"/>
    </row>
    <row r="91" spans="1:7" ht="25.5" customHeight="1">
      <c r="A91" s="2">
        <v>81</v>
      </c>
      <c r="B91" s="3"/>
      <c r="C91" s="497"/>
      <c r="D91" s="932"/>
      <c r="E91" s="933"/>
      <c r="F91" s="86"/>
      <c r="G91" s="86"/>
    </row>
    <row r="92" spans="1:7" ht="25.5" customHeight="1">
      <c r="A92" s="2">
        <v>82</v>
      </c>
      <c r="B92" s="3"/>
      <c r="C92" s="497"/>
      <c r="D92" s="932"/>
      <c r="E92" s="933"/>
      <c r="F92" s="86"/>
      <c r="G92" s="86"/>
    </row>
    <row r="93" spans="1:7" ht="25.5" customHeight="1">
      <c r="A93" s="2">
        <v>83</v>
      </c>
      <c r="B93" s="3"/>
      <c r="C93" s="497"/>
      <c r="D93" s="932"/>
      <c r="E93" s="933"/>
      <c r="F93" s="86"/>
      <c r="G93" s="86"/>
    </row>
    <row r="94" spans="1:7" ht="25.5" customHeight="1">
      <c r="A94" s="2">
        <v>84</v>
      </c>
      <c r="B94" s="3"/>
      <c r="C94" s="497"/>
      <c r="D94" s="932"/>
      <c r="E94" s="933"/>
      <c r="F94" s="86"/>
      <c r="G94" s="86"/>
    </row>
    <row r="95" spans="1:7" ht="25.5" customHeight="1">
      <c r="A95" s="2">
        <v>85</v>
      </c>
      <c r="B95" s="3"/>
      <c r="C95" s="497"/>
      <c r="D95" s="932"/>
      <c r="E95" s="933"/>
      <c r="F95" s="86"/>
      <c r="G95" s="86"/>
    </row>
    <row r="96" spans="1:7" ht="25.5" customHeight="1">
      <c r="A96" s="2">
        <v>86</v>
      </c>
      <c r="B96" s="3"/>
      <c r="C96" s="497"/>
      <c r="D96" s="932"/>
      <c r="E96" s="933"/>
      <c r="F96" s="86"/>
      <c r="G96" s="86"/>
    </row>
    <row r="97" spans="1:7" ht="25.5" customHeight="1">
      <c r="A97" s="2">
        <v>87</v>
      </c>
      <c r="B97" s="3"/>
      <c r="C97" s="497"/>
      <c r="D97" s="932"/>
      <c r="E97" s="933"/>
      <c r="F97" s="86"/>
      <c r="G97" s="86"/>
    </row>
    <row r="98" spans="1:7" ht="25.5" customHeight="1">
      <c r="A98" s="2">
        <v>88</v>
      </c>
      <c r="B98" s="3"/>
      <c r="C98" s="497"/>
      <c r="D98" s="932"/>
      <c r="E98" s="933"/>
      <c r="F98" s="86"/>
      <c r="G98" s="86"/>
    </row>
    <row r="99" spans="1:7" ht="25.5" customHeight="1">
      <c r="A99" s="2">
        <v>89</v>
      </c>
      <c r="B99" s="3"/>
      <c r="C99" s="497"/>
      <c r="D99" s="932"/>
      <c r="E99" s="933"/>
      <c r="F99" s="86"/>
      <c r="G99" s="86"/>
    </row>
    <row r="100" spans="1:7" ht="25.5" customHeight="1">
      <c r="A100" s="2">
        <v>90</v>
      </c>
      <c r="B100" s="3"/>
      <c r="C100" s="497"/>
      <c r="D100" s="932"/>
      <c r="E100" s="933"/>
      <c r="F100" s="86"/>
      <c r="G100" s="86"/>
    </row>
    <row r="101" spans="1:7" ht="25.5" customHeight="1">
      <c r="A101" s="2">
        <v>91</v>
      </c>
      <c r="B101" s="3"/>
      <c r="C101" s="497"/>
      <c r="D101" s="932"/>
      <c r="E101" s="933"/>
      <c r="F101" s="86"/>
      <c r="G101" s="86"/>
    </row>
    <row r="102" spans="1:7" ht="25.5" customHeight="1">
      <c r="A102" s="2">
        <v>92</v>
      </c>
      <c r="B102" s="3"/>
      <c r="C102" s="497"/>
      <c r="D102" s="932"/>
      <c r="E102" s="933"/>
      <c r="F102" s="86"/>
      <c r="G102" s="86"/>
    </row>
    <row r="103" spans="1:7" ht="25.5" customHeight="1">
      <c r="A103" s="2">
        <v>93</v>
      </c>
      <c r="B103" s="3"/>
      <c r="C103" s="497"/>
      <c r="D103" s="932"/>
      <c r="E103" s="933"/>
      <c r="F103" s="86"/>
      <c r="G103" s="86"/>
    </row>
    <row r="104" spans="1:7" ht="25.5" customHeight="1">
      <c r="A104" s="2">
        <v>94</v>
      </c>
      <c r="B104" s="3"/>
      <c r="C104" s="497"/>
      <c r="D104" s="932"/>
      <c r="E104" s="933"/>
      <c r="F104" s="86"/>
      <c r="G104" s="86"/>
    </row>
    <row r="105" spans="1:7" ht="25.5" customHeight="1">
      <c r="A105" s="2">
        <v>95</v>
      </c>
      <c r="B105" s="3"/>
      <c r="C105" s="497"/>
      <c r="D105" s="932"/>
      <c r="E105" s="933"/>
      <c r="F105" s="86"/>
      <c r="G105" s="86"/>
    </row>
    <row r="106" spans="1:7" ht="25.5" customHeight="1">
      <c r="A106" s="2">
        <v>96</v>
      </c>
      <c r="B106" s="3"/>
      <c r="C106" s="497"/>
      <c r="D106" s="932"/>
      <c r="E106" s="933"/>
      <c r="F106" s="86"/>
      <c r="G106" s="86"/>
    </row>
    <row r="107" spans="1:7" ht="25.5" customHeight="1">
      <c r="A107" s="2">
        <v>97</v>
      </c>
      <c r="B107" s="3"/>
      <c r="C107" s="497"/>
      <c r="D107" s="932"/>
      <c r="E107" s="933"/>
      <c r="F107" s="86"/>
      <c r="G107" s="86"/>
    </row>
    <row r="108" spans="1:7" ht="25.5" customHeight="1">
      <c r="A108" s="2">
        <v>98</v>
      </c>
      <c r="B108" s="3"/>
      <c r="C108" s="497"/>
      <c r="D108" s="932"/>
      <c r="E108" s="933"/>
      <c r="F108" s="86"/>
      <c r="G108" s="86"/>
    </row>
    <row r="109" spans="1:7" ht="25.5" customHeight="1">
      <c r="A109" s="2">
        <v>99</v>
      </c>
      <c r="B109" s="3"/>
      <c r="C109" s="497"/>
      <c r="D109" s="932"/>
      <c r="E109" s="933"/>
      <c r="F109" s="86"/>
      <c r="G109" s="86"/>
    </row>
    <row r="110" spans="1:7" ht="25.5" customHeight="1">
      <c r="A110" s="2">
        <v>100</v>
      </c>
      <c r="B110" s="3"/>
      <c r="C110" s="497"/>
      <c r="D110" s="932"/>
      <c r="E110" s="933"/>
      <c r="F110" s="86"/>
      <c r="G110" s="86"/>
    </row>
  </sheetData>
  <sheetProtection password="CC55" sheet="1"/>
  <mergeCells count="105">
    <mergeCell ref="C110:E110"/>
    <mergeCell ref="C106:E106"/>
    <mergeCell ref="C107:E107"/>
    <mergeCell ref="C108:E108"/>
    <mergeCell ref="C109:E109"/>
    <mergeCell ref="C102:E102"/>
    <mergeCell ref="C103:E103"/>
    <mergeCell ref="C104:E104"/>
    <mergeCell ref="C105:E105"/>
    <mergeCell ref="C93:E93"/>
    <mergeCell ref="C86:E86"/>
    <mergeCell ref="C87:E87"/>
    <mergeCell ref="C88:E88"/>
    <mergeCell ref="C89:E89"/>
    <mergeCell ref="C98:E98"/>
    <mergeCell ref="C99:E99"/>
    <mergeCell ref="C100:E100"/>
    <mergeCell ref="C101:E101"/>
    <mergeCell ref="C94:E94"/>
    <mergeCell ref="C95:E95"/>
    <mergeCell ref="C96:E96"/>
    <mergeCell ref="C97:E97"/>
    <mergeCell ref="C84:E84"/>
    <mergeCell ref="C85:E85"/>
    <mergeCell ref="C78:E78"/>
    <mergeCell ref="C79:E79"/>
    <mergeCell ref="C80:E80"/>
    <mergeCell ref="C81:E81"/>
    <mergeCell ref="C90:E90"/>
    <mergeCell ref="C91:E91"/>
    <mergeCell ref="C92:E92"/>
    <mergeCell ref="C75:E75"/>
    <mergeCell ref="C76:E76"/>
    <mergeCell ref="C77:E77"/>
    <mergeCell ref="C70:E70"/>
    <mergeCell ref="C71:E71"/>
    <mergeCell ref="C72:E72"/>
    <mergeCell ref="C73:E73"/>
    <mergeCell ref="C82:E82"/>
    <mergeCell ref="C83:E83"/>
    <mergeCell ref="C67:E67"/>
    <mergeCell ref="C68:E68"/>
    <mergeCell ref="C69:E69"/>
    <mergeCell ref="C65:E65"/>
    <mergeCell ref="C61:E61"/>
    <mergeCell ref="C62:E62"/>
    <mergeCell ref="C63:E63"/>
    <mergeCell ref="C64:E64"/>
    <mergeCell ref="C74:E74"/>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17:E17"/>
    <mergeCell ref="C38:E38"/>
    <mergeCell ref="C39:E39"/>
    <mergeCell ref="C40:E40"/>
    <mergeCell ref="C41:E41"/>
    <mergeCell ref="C34:E34"/>
    <mergeCell ref="C35:E35"/>
    <mergeCell ref="F5:G5"/>
    <mergeCell ref="C42:E42"/>
    <mergeCell ref="C43:E43"/>
    <mergeCell ref="C44:E44"/>
    <mergeCell ref="C45:E45"/>
    <mergeCell ref="C46:E46"/>
    <mergeCell ref="C47:E47"/>
    <mergeCell ref="C36:E36"/>
    <mergeCell ref="C37:E37"/>
    <mergeCell ref="C21:E21"/>
    <mergeCell ref="C22:E22"/>
    <mergeCell ref="C23:E23"/>
    <mergeCell ref="C54:E54"/>
    <mergeCell ref="C59:E59"/>
    <mergeCell ref="C60:E60"/>
    <mergeCell ref="C55:E55"/>
    <mergeCell ref="C56:E56"/>
    <mergeCell ref="C57:E57"/>
    <mergeCell ref="C58:E58"/>
    <mergeCell ref="C48:E48"/>
    <mergeCell ref="C49:E49"/>
    <mergeCell ref="C50:E50"/>
    <mergeCell ref="C51:E51"/>
    <mergeCell ref="C52:E52"/>
    <mergeCell ref="C53:E53"/>
  </mergeCells>
  <phoneticPr fontId="2"/>
  <printOptions horizontalCentered="1"/>
  <pageMargins left="0.78740157480314965" right="0.78740157480314965" top="0.98425196850393704" bottom="0.98425196850393704" header="0.51181102362204722" footer="0.51181102362204722"/>
  <pageSetup paperSize="9" scale="90"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tabSelected="1" view="pageBreakPreview" zoomScaleNormal="100" zoomScaleSheetLayoutView="100" workbookViewId="0">
      <selection activeCell="N65" sqref="N65"/>
    </sheetView>
  </sheetViews>
  <sheetFormatPr defaultColWidth="9" defaultRowHeight="13.2"/>
  <cols>
    <col min="1" max="1" width="3.6640625" style="5" customWidth="1"/>
    <col min="2" max="2" width="10.6640625" style="5" customWidth="1"/>
    <col min="3" max="3" width="46.21875" style="1" customWidth="1"/>
    <col min="4" max="4" width="5.33203125" style="1" customWidth="1"/>
    <col min="5" max="5" width="9.44140625" style="1" customWidth="1"/>
    <col min="6" max="6" width="4.6640625" style="1" customWidth="1"/>
    <col min="7" max="7" width="9.6640625" style="1" customWidth="1"/>
    <col min="8" max="16384" width="9" style="1"/>
  </cols>
  <sheetData>
    <row r="1" spans="1:14" ht="19.2">
      <c r="A1" s="572" t="s">
        <v>22</v>
      </c>
      <c r="B1" s="572"/>
      <c r="C1" s="572"/>
      <c r="D1" s="572"/>
      <c r="E1" s="572"/>
      <c r="F1" s="572"/>
      <c r="G1" s="572"/>
      <c r="H1" s="572"/>
      <c r="I1" s="572"/>
      <c r="J1" s="572"/>
      <c r="K1" s="572"/>
      <c r="L1" s="572"/>
      <c r="M1" s="572"/>
      <c r="N1" s="572"/>
    </row>
    <row r="2" spans="1:14" ht="16.5" customHeight="1">
      <c r="A2" s="121" t="s">
        <v>226</v>
      </c>
      <c r="B2" s="132"/>
      <c r="C2" s="119"/>
      <c r="D2" s="119"/>
      <c r="E2" s="119"/>
      <c r="F2" s="119"/>
      <c r="G2" s="119"/>
    </row>
    <row r="3" spans="1:14" ht="6.75" customHeight="1">
      <c r="A3" s="133"/>
      <c r="B3" s="132"/>
      <c r="C3" s="119"/>
      <c r="D3" s="119"/>
      <c r="E3" s="119"/>
      <c r="F3" s="119"/>
      <c r="G3" s="119"/>
    </row>
    <row r="4" spans="1:14" s="9" customFormat="1" ht="16.5" customHeight="1">
      <c r="A4" s="499" t="s">
        <v>324</v>
      </c>
      <c r="B4" s="499"/>
      <c r="C4" s="499"/>
      <c r="D4" s="499"/>
      <c r="E4" s="499"/>
      <c r="F4" s="499"/>
      <c r="G4" s="499"/>
    </row>
    <row r="5" spans="1:14" ht="8.25" customHeight="1">
      <c r="A5" s="134"/>
      <c r="B5" s="132"/>
      <c r="C5" s="119"/>
      <c r="D5" s="119"/>
      <c r="E5" s="119"/>
      <c r="F5" s="119"/>
      <c r="G5" s="119"/>
    </row>
    <row r="6" spans="1:14" ht="16.5" customHeight="1">
      <c r="A6" s="135"/>
      <c r="B6" s="136"/>
      <c r="C6" s="120" t="s">
        <v>227</v>
      </c>
      <c r="D6" s="573">
        <f>別紙１!E5</f>
        <v>0</v>
      </c>
      <c r="E6" s="573"/>
      <c r="F6" s="573"/>
      <c r="G6" s="573"/>
    </row>
    <row r="7" spans="1:14" ht="5.25" customHeight="1">
      <c r="A7" s="121"/>
      <c r="B7" s="132"/>
      <c r="C7" s="119"/>
      <c r="D7" s="119"/>
      <c r="E7" s="119"/>
      <c r="F7" s="119"/>
      <c r="G7" s="119"/>
    </row>
    <row r="8" spans="1:14" ht="16.5" customHeight="1">
      <c r="A8" s="132" t="s">
        <v>97</v>
      </c>
      <c r="B8" s="132"/>
      <c r="C8" s="119"/>
      <c r="D8" s="119"/>
      <c r="E8" s="119"/>
      <c r="F8" s="119"/>
      <c r="G8" s="119"/>
    </row>
    <row r="9" spans="1:14" ht="16.5" customHeight="1">
      <c r="A9" s="132" t="s">
        <v>212</v>
      </c>
      <c r="B9" s="132"/>
      <c r="C9" s="119"/>
      <c r="D9" s="119"/>
      <c r="E9" s="119"/>
      <c r="F9" s="119"/>
      <c r="G9" s="119"/>
    </row>
    <row r="10" spans="1:14" ht="5.25" customHeight="1">
      <c r="A10" s="132"/>
      <c r="B10" s="132"/>
      <c r="C10" s="119"/>
      <c r="D10" s="119"/>
      <c r="E10" s="119"/>
      <c r="F10" s="119"/>
      <c r="G10" s="119"/>
    </row>
    <row r="11" spans="1:14" ht="16.5" customHeight="1">
      <c r="A11" s="132" t="s">
        <v>98</v>
      </c>
      <c r="B11" s="132"/>
      <c r="C11" s="119"/>
      <c r="D11" s="119"/>
      <c r="E11" s="119"/>
      <c r="F11" s="119"/>
      <c r="G11" s="119"/>
    </row>
    <row r="12" spans="1:14" ht="16.5" customHeight="1">
      <c r="A12" s="132" t="s">
        <v>99</v>
      </c>
      <c r="B12" s="132"/>
      <c r="C12" s="119"/>
      <c r="D12" s="119"/>
      <c r="E12" s="119"/>
      <c r="F12" s="119"/>
      <c r="G12" s="119"/>
    </row>
    <row r="13" spans="1:14" s="6" customFormat="1" ht="30" customHeight="1" thickBot="1">
      <c r="A13" s="137"/>
      <c r="B13" s="138" t="s">
        <v>112</v>
      </c>
      <c r="C13" s="535" t="s">
        <v>307</v>
      </c>
      <c r="D13" s="536"/>
      <c r="E13" s="536"/>
      <c r="F13" s="536"/>
      <c r="G13" s="537"/>
    </row>
    <row r="14" spans="1:14" s="6" customFormat="1" ht="16.5" customHeight="1">
      <c r="A14" s="137"/>
      <c r="B14" s="541" t="s">
        <v>325</v>
      </c>
      <c r="C14" s="550" t="s">
        <v>140</v>
      </c>
      <c r="D14" s="551"/>
      <c r="E14" s="552">
        <f>別紙2!P10</f>
        <v>0</v>
      </c>
      <c r="F14" s="552"/>
      <c r="G14" s="139" t="s">
        <v>50</v>
      </c>
    </row>
    <row r="15" spans="1:14" s="6" customFormat="1" ht="16.5" customHeight="1">
      <c r="A15" s="137"/>
      <c r="B15" s="542"/>
      <c r="C15" s="532" t="s">
        <v>139</v>
      </c>
      <c r="D15" s="533"/>
      <c r="E15" s="555">
        <f>別紙2!P11</f>
        <v>0</v>
      </c>
      <c r="F15" s="555"/>
      <c r="G15" s="140" t="s">
        <v>50</v>
      </c>
    </row>
    <row r="16" spans="1:14" s="6" customFormat="1" ht="16.5" customHeight="1">
      <c r="A16" s="137"/>
      <c r="B16" s="542"/>
      <c r="C16" s="532" t="s">
        <v>138</v>
      </c>
      <c r="D16" s="533"/>
      <c r="E16" s="553" t="e">
        <f>'別紙3-1'!C13</f>
        <v>#DIV/0!</v>
      </c>
      <c r="F16" s="553"/>
      <c r="G16" s="141" t="s">
        <v>236</v>
      </c>
    </row>
    <row r="17" spans="1:7" s="6" customFormat="1" ht="16.5" customHeight="1">
      <c r="A17" s="137"/>
      <c r="B17" s="542"/>
      <c r="C17" s="532" t="s">
        <v>113</v>
      </c>
      <c r="D17" s="533"/>
      <c r="E17" s="554" t="e">
        <f>'別紙3-1'!C21</f>
        <v>#DIV/0!</v>
      </c>
      <c r="F17" s="555"/>
      <c r="G17" s="142" t="s">
        <v>114</v>
      </c>
    </row>
    <row r="18" spans="1:7" s="6" customFormat="1" ht="16.5" customHeight="1" thickBot="1">
      <c r="A18" s="137"/>
      <c r="B18" s="543"/>
      <c r="C18" s="539" t="s">
        <v>115</v>
      </c>
      <c r="D18" s="540"/>
      <c r="E18" s="556" t="e">
        <f>'別紙3-1'!C29</f>
        <v>#DIV/0!</v>
      </c>
      <c r="F18" s="557"/>
      <c r="G18" s="143" t="s">
        <v>114</v>
      </c>
    </row>
    <row r="19" spans="1:7" s="6" customFormat="1" ht="16.5" customHeight="1">
      <c r="A19" s="137"/>
      <c r="B19" s="527" t="s">
        <v>104</v>
      </c>
      <c r="C19" s="520" t="s">
        <v>180</v>
      </c>
      <c r="D19" s="521"/>
      <c r="E19" s="521"/>
      <c r="F19" s="521"/>
      <c r="G19" s="522"/>
    </row>
    <row r="20" spans="1:7" s="6" customFormat="1" ht="16.5" customHeight="1">
      <c r="A20" s="137"/>
      <c r="B20" s="527"/>
      <c r="C20" s="520" t="s">
        <v>181</v>
      </c>
      <c r="D20" s="521"/>
      <c r="E20" s="521"/>
      <c r="F20" s="521"/>
      <c r="G20" s="522"/>
    </row>
    <row r="21" spans="1:7" s="6" customFormat="1" ht="16.5" customHeight="1">
      <c r="A21" s="137"/>
      <c r="B21" s="527"/>
      <c r="C21" s="520" t="s">
        <v>182</v>
      </c>
      <c r="D21" s="521"/>
      <c r="E21" s="521"/>
      <c r="F21" s="521"/>
      <c r="G21" s="522"/>
    </row>
    <row r="22" spans="1:7" s="6" customFormat="1" ht="30" customHeight="1">
      <c r="A22" s="137"/>
      <c r="B22" s="527"/>
      <c r="C22" s="532" t="s">
        <v>291</v>
      </c>
      <c r="D22" s="533"/>
      <c r="E22" s="533"/>
      <c r="F22" s="533"/>
      <c r="G22" s="534"/>
    </row>
    <row r="23" spans="1:7" s="6" customFormat="1" ht="16.5" customHeight="1">
      <c r="A23" s="137"/>
      <c r="B23" s="527"/>
      <c r="C23" s="520" t="s">
        <v>208</v>
      </c>
      <c r="D23" s="521"/>
      <c r="E23" s="521"/>
      <c r="F23" s="521"/>
      <c r="G23" s="522"/>
    </row>
    <row r="24" spans="1:7" s="6" customFormat="1" ht="16.5" customHeight="1">
      <c r="A24" s="137"/>
      <c r="B24" s="527"/>
      <c r="C24" s="520" t="s">
        <v>339</v>
      </c>
      <c r="D24" s="521"/>
      <c r="E24" s="521"/>
      <c r="F24" s="521"/>
      <c r="G24" s="522"/>
    </row>
    <row r="25" spans="1:7" s="6" customFormat="1" ht="16.5" customHeight="1">
      <c r="A25" s="137"/>
      <c r="B25" s="528"/>
      <c r="C25" s="529" t="s">
        <v>260</v>
      </c>
      <c r="D25" s="530"/>
      <c r="E25" s="530"/>
      <c r="F25" s="530"/>
      <c r="G25" s="531"/>
    </row>
    <row r="26" spans="1:7" s="5" customFormat="1" ht="16.5" customHeight="1">
      <c r="A26" s="132" t="s">
        <v>109</v>
      </c>
      <c r="B26" s="144"/>
      <c r="C26" s="132"/>
      <c r="D26" s="144"/>
      <c r="E26" s="132"/>
      <c r="F26" s="132"/>
      <c r="G26" s="132"/>
    </row>
    <row r="27" spans="1:7" s="10" customFormat="1" ht="30" customHeight="1" thickBot="1">
      <c r="A27" s="137"/>
      <c r="B27" s="138" t="s">
        <v>49</v>
      </c>
      <c r="C27" s="535" t="s">
        <v>102</v>
      </c>
      <c r="D27" s="536"/>
      <c r="E27" s="536"/>
      <c r="F27" s="536"/>
      <c r="G27" s="537"/>
    </row>
    <row r="28" spans="1:7" s="6" customFormat="1" ht="16.5" customHeight="1">
      <c r="A28" s="137"/>
      <c r="B28" s="541" t="s">
        <v>325</v>
      </c>
      <c r="C28" s="550" t="s">
        <v>148</v>
      </c>
      <c r="D28" s="551"/>
      <c r="E28" s="552">
        <f>別紙2!P19</f>
        <v>0</v>
      </c>
      <c r="F28" s="552"/>
      <c r="G28" s="139" t="s">
        <v>50</v>
      </c>
    </row>
    <row r="29" spans="1:7" s="10" customFormat="1" ht="16.5" customHeight="1">
      <c r="A29" s="137"/>
      <c r="B29" s="542"/>
      <c r="C29" s="532" t="s">
        <v>110</v>
      </c>
      <c r="D29" s="533"/>
      <c r="E29" s="544">
        <f>'別紙4-1'!C9</f>
        <v>0</v>
      </c>
      <c r="F29" s="544"/>
      <c r="G29" s="145" t="s">
        <v>8</v>
      </c>
    </row>
    <row r="30" spans="1:7" s="10" customFormat="1" ht="16.5" customHeight="1" thickBot="1">
      <c r="A30" s="137"/>
      <c r="B30" s="543"/>
      <c r="C30" s="539" t="s">
        <v>111</v>
      </c>
      <c r="D30" s="540"/>
      <c r="E30" s="549">
        <f>'別紙4-1'!C11</f>
        <v>0</v>
      </c>
      <c r="F30" s="549"/>
      <c r="G30" s="146" t="s">
        <v>8</v>
      </c>
    </row>
    <row r="31" spans="1:7" s="6" customFormat="1" ht="16.5" customHeight="1">
      <c r="A31" s="137"/>
      <c r="B31" s="526" t="s">
        <v>104</v>
      </c>
      <c r="C31" s="545" t="s">
        <v>180</v>
      </c>
      <c r="D31" s="545"/>
      <c r="E31" s="545"/>
      <c r="F31" s="545"/>
      <c r="G31" s="545"/>
    </row>
    <row r="32" spans="1:7" s="10" customFormat="1" ht="16.5" customHeight="1">
      <c r="A32" s="137"/>
      <c r="B32" s="527"/>
      <c r="C32" s="538" t="s">
        <v>183</v>
      </c>
      <c r="D32" s="538"/>
      <c r="E32" s="538"/>
      <c r="F32" s="538"/>
      <c r="G32" s="538"/>
    </row>
    <row r="33" spans="1:9" s="10" customFormat="1" ht="16.5" customHeight="1">
      <c r="A33" s="137"/>
      <c r="B33" s="527"/>
      <c r="C33" s="538" t="s">
        <v>184</v>
      </c>
      <c r="D33" s="538"/>
      <c r="E33" s="538"/>
      <c r="F33" s="538"/>
      <c r="G33" s="538"/>
    </row>
    <row r="34" spans="1:9" s="10" customFormat="1" ht="30" customHeight="1">
      <c r="A34" s="137"/>
      <c r="B34" s="527"/>
      <c r="C34" s="538" t="s">
        <v>292</v>
      </c>
      <c r="D34" s="538"/>
      <c r="E34" s="538"/>
      <c r="F34" s="538"/>
      <c r="G34" s="538"/>
    </row>
    <row r="35" spans="1:9" s="5" customFormat="1" ht="16.5" customHeight="1">
      <c r="A35" s="132"/>
      <c r="B35" s="527"/>
      <c r="C35" s="538" t="s">
        <v>209</v>
      </c>
      <c r="D35" s="538"/>
      <c r="E35" s="538"/>
      <c r="F35" s="538"/>
      <c r="G35" s="538"/>
    </row>
    <row r="36" spans="1:9" s="6" customFormat="1" ht="16.5" customHeight="1">
      <c r="A36" s="137"/>
      <c r="B36" s="528"/>
      <c r="C36" s="523" t="s">
        <v>340</v>
      </c>
      <c r="D36" s="524"/>
      <c r="E36" s="524"/>
      <c r="F36" s="524"/>
      <c r="G36" s="525"/>
    </row>
    <row r="37" spans="1:9" s="5" customFormat="1" ht="16.5" customHeight="1">
      <c r="A37" s="132" t="s">
        <v>149</v>
      </c>
      <c r="B37" s="144"/>
      <c r="C37" s="132"/>
      <c r="D37" s="144"/>
      <c r="E37" s="132"/>
      <c r="F37" s="132"/>
      <c r="G37" s="132"/>
    </row>
    <row r="38" spans="1:9" s="10" customFormat="1" ht="30" customHeight="1" thickBot="1">
      <c r="A38" s="137"/>
      <c r="B38" s="138" t="s">
        <v>49</v>
      </c>
      <c r="C38" s="535" t="s">
        <v>103</v>
      </c>
      <c r="D38" s="536"/>
      <c r="E38" s="536"/>
      <c r="F38" s="536"/>
      <c r="G38" s="537"/>
    </row>
    <row r="39" spans="1:9" s="6" customFormat="1" ht="16.5" customHeight="1">
      <c r="A39" s="137"/>
      <c r="B39" s="541" t="s">
        <v>325</v>
      </c>
      <c r="C39" s="550" t="s">
        <v>148</v>
      </c>
      <c r="D39" s="551"/>
      <c r="E39" s="552">
        <f>別紙2!P22</f>
        <v>0</v>
      </c>
      <c r="F39" s="552"/>
      <c r="G39" s="139" t="s">
        <v>50</v>
      </c>
    </row>
    <row r="40" spans="1:9" s="10" customFormat="1" ht="16.5" customHeight="1">
      <c r="A40" s="137"/>
      <c r="B40" s="542"/>
      <c r="C40" s="532" t="s">
        <v>150</v>
      </c>
      <c r="D40" s="533"/>
      <c r="E40" s="558" t="e">
        <f>'別紙5-1'!C13</f>
        <v>#DIV/0!</v>
      </c>
      <c r="F40" s="544"/>
      <c r="G40" s="145" t="s">
        <v>8</v>
      </c>
      <c r="H40" s="7"/>
      <c r="I40" s="7"/>
    </row>
    <row r="41" spans="1:9" s="10" customFormat="1" ht="16.5" customHeight="1" thickBot="1">
      <c r="A41" s="137"/>
      <c r="B41" s="543"/>
      <c r="C41" s="539" t="s">
        <v>153</v>
      </c>
      <c r="D41" s="540"/>
      <c r="E41" s="559" t="e">
        <f>'別紙5-1'!C21</f>
        <v>#DIV/0!</v>
      </c>
      <c r="F41" s="549"/>
      <c r="G41" s="146" t="s">
        <v>8</v>
      </c>
      <c r="H41" s="7"/>
      <c r="I41" s="7"/>
    </row>
    <row r="42" spans="1:9" s="6" customFormat="1" ht="16.5" customHeight="1">
      <c r="A42" s="137"/>
      <c r="B42" s="526" t="s">
        <v>104</v>
      </c>
      <c r="C42" s="546" t="s">
        <v>180</v>
      </c>
      <c r="D42" s="547"/>
      <c r="E42" s="547"/>
      <c r="F42" s="547"/>
      <c r="G42" s="548"/>
    </row>
    <row r="43" spans="1:9" s="10" customFormat="1" ht="16.5" customHeight="1">
      <c r="A43" s="137"/>
      <c r="B43" s="527"/>
      <c r="C43" s="532" t="s">
        <v>185</v>
      </c>
      <c r="D43" s="533"/>
      <c r="E43" s="533"/>
      <c r="F43" s="533"/>
      <c r="G43" s="534"/>
    </row>
    <row r="44" spans="1:9" s="10" customFormat="1" ht="16.5" customHeight="1">
      <c r="A44" s="137"/>
      <c r="B44" s="527"/>
      <c r="C44" s="532" t="s">
        <v>186</v>
      </c>
      <c r="D44" s="533"/>
      <c r="E44" s="533"/>
      <c r="F44" s="533"/>
      <c r="G44" s="534"/>
    </row>
    <row r="45" spans="1:9" s="10" customFormat="1" ht="30" customHeight="1">
      <c r="A45" s="137"/>
      <c r="B45" s="527"/>
      <c r="C45" s="532" t="s">
        <v>293</v>
      </c>
      <c r="D45" s="533"/>
      <c r="E45" s="533"/>
      <c r="F45" s="533"/>
      <c r="G45" s="534"/>
    </row>
    <row r="46" spans="1:9" s="10" customFormat="1" ht="16.5" customHeight="1">
      <c r="A46" s="137"/>
      <c r="B46" s="527"/>
      <c r="C46" s="538" t="s">
        <v>210</v>
      </c>
      <c r="D46" s="538"/>
      <c r="E46" s="538"/>
      <c r="F46" s="538"/>
      <c r="G46" s="538"/>
    </row>
    <row r="47" spans="1:9" s="6" customFormat="1" ht="16.5" customHeight="1">
      <c r="A47" s="137"/>
      <c r="B47" s="528"/>
      <c r="C47" s="523" t="s">
        <v>341</v>
      </c>
      <c r="D47" s="524"/>
      <c r="E47" s="524"/>
      <c r="F47" s="524"/>
      <c r="G47" s="525"/>
    </row>
    <row r="48" spans="1:9" ht="16.5" customHeight="1">
      <c r="A48" s="132" t="s">
        <v>154</v>
      </c>
      <c r="B48" s="144"/>
      <c r="C48" s="132"/>
      <c r="D48" s="132"/>
      <c r="E48" s="132"/>
      <c r="F48" s="144"/>
      <c r="G48" s="119"/>
    </row>
    <row r="49" spans="1:7" s="6" customFormat="1" ht="16.5" customHeight="1">
      <c r="A49" s="148"/>
      <c r="B49" s="571" t="s">
        <v>49</v>
      </c>
      <c r="C49" s="535" t="s">
        <v>151</v>
      </c>
      <c r="D49" s="536"/>
      <c r="E49" s="536"/>
      <c r="F49" s="536"/>
      <c r="G49" s="537"/>
    </row>
    <row r="50" spans="1:7" s="6" customFormat="1" ht="16.5" customHeight="1">
      <c r="A50" s="148"/>
      <c r="B50" s="527"/>
      <c r="C50" s="532" t="s">
        <v>152</v>
      </c>
      <c r="D50" s="533"/>
      <c r="E50" s="533"/>
      <c r="F50" s="533"/>
      <c r="G50" s="534"/>
    </row>
    <row r="51" spans="1:7" s="6" customFormat="1" ht="16.5" customHeight="1">
      <c r="A51" s="148"/>
      <c r="B51" s="527"/>
      <c r="C51" s="532" t="s">
        <v>100</v>
      </c>
      <c r="D51" s="533"/>
      <c r="E51" s="533"/>
      <c r="F51" s="533"/>
      <c r="G51" s="534"/>
    </row>
    <row r="52" spans="1:7" s="6" customFormat="1" ht="30" customHeight="1">
      <c r="A52" s="148"/>
      <c r="B52" s="527"/>
      <c r="C52" s="532" t="s">
        <v>116</v>
      </c>
      <c r="D52" s="533"/>
      <c r="E52" s="533"/>
      <c r="F52" s="533"/>
      <c r="G52" s="534"/>
    </row>
    <row r="53" spans="1:7" s="6" customFormat="1" ht="16.5" customHeight="1">
      <c r="A53" s="148"/>
      <c r="B53" s="527"/>
      <c r="C53" s="532" t="s">
        <v>101</v>
      </c>
      <c r="D53" s="533"/>
      <c r="E53" s="533"/>
      <c r="F53" s="533"/>
      <c r="G53" s="534"/>
    </row>
    <row r="54" spans="1:7" s="6" customFormat="1" ht="30" customHeight="1" thickBot="1">
      <c r="A54" s="148"/>
      <c r="B54" s="527"/>
      <c r="C54" s="532" t="s">
        <v>337</v>
      </c>
      <c r="D54" s="533"/>
      <c r="E54" s="533"/>
      <c r="F54" s="533"/>
      <c r="G54" s="534"/>
    </row>
    <row r="55" spans="1:7" s="6" customFormat="1" ht="16.5" customHeight="1">
      <c r="A55" s="148"/>
      <c r="B55" s="541" t="s">
        <v>325</v>
      </c>
      <c r="C55" s="550" t="s">
        <v>155</v>
      </c>
      <c r="D55" s="551"/>
      <c r="E55" s="551"/>
      <c r="F55" s="551"/>
      <c r="G55" s="569"/>
    </row>
    <row r="56" spans="1:7" s="6" customFormat="1" ht="16.5" customHeight="1">
      <c r="A56" s="148"/>
      <c r="B56" s="542"/>
      <c r="C56" s="560"/>
      <c r="D56" s="561"/>
      <c r="E56" s="561"/>
      <c r="F56" s="561"/>
      <c r="G56" s="562"/>
    </row>
    <row r="57" spans="1:7" s="6" customFormat="1" ht="16.5" customHeight="1">
      <c r="A57" s="148"/>
      <c r="B57" s="542"/>
      <c r="C57" s="560"/>
      <c r="D57" s="561"/>
      <c r="E57" s="561"/>
      <c r="F57" s="561"/>
      <c r="G57" s="562"/>
    </row>
    <row r="58" spans="1:7" s="6" customFormat="1" ht="16.5" customHeight="1">
      <c r="A58" s="148"/>
      <c r="B58" s="542"/>
      <c r="C58" s="560"/>
      <c r="D58" s="561"/>
      <c r="E58" s="561"/>
      <c r="F58" s="561"/>
      <c r="G58" s="562"/>
    </row>
    <row r="59" spans="1:7" s="6" customFormat="1" ht="16.5" customHeight="1">
      <c r="A59" s="148"/>
      <c r="B59" s="542"/>
      <c r="C59" s="532" t="s">
        <v>156</v>
      </c>
      <c r="D59" s="533"/>
      <c r="E59" s="533"/>
      <c r="F59" s="533"/>
      <c r="G59" s="570"/>
    </row>
    <row r="60" spans="1:7" s="6" customFormat="1" ht="16.5" customHeight="1">
      <c r="A60" s="148"/>
      <c r="B60" s="542"/>
      <c r="C60" s="150" t="s">
        <v>157</v>
      </c>
      <c r="D60" s="150"/>
      <c r="E60" s="180">
        <f>別紙６!C7</f>
        <v>0</v>
      </c>
      <c r="F60" s="151" t="s">
        <v>51</v>
      </c>
      <c r="G60" s="149"/>
    </row>
    <row r="61" spans="1:7" s="6" customFormat="1" ht="16.5" customHeight="1">
      <c r="A61" s="148"/>
      <c r="B61" s="542"/>
      <c r="C61" s="152" t="s">
        <v>158</v>
      </c>
      <c r="D61" s="152"/>
      <c r="E61" s="181">
        <f>別紙６!E7</f>
        <v>0</v>
      </c>
      <c r="F61" s="153" t="s">
        <v>51</v>
      </c>
      <c r="G61" s="149"/>
    </row>
    <row r="62" spans="1:7" s="6" customFormat="1" ht="16.5" customHeight="1">
      <c r="A62" s="148"/>
      <c r="B62" s="542"/>
      <c r="C62" s="152" t="s">
        <v>159</v>
      </c>
      <c r="D62" s="147"/>
      <c r="E62" s="181">
        <f>別紙６!G7</f>
        <v>0</v>
      </c>
      <c r="F62" s="153" t="s">
        <v>51</v>
      </c>
      <c r="G62" s="149"/>
    </row>
    <row r="63" spans="1:7" s="6" customFormat="1" ht="16.5" customHeight="1">
      <c r="A63" s="148"/>
      <c r="B63" s="542"/>
      <c r="C63" s="532" t="s">
        <v>160</v>
      </c>
      <c r="D63" s="533"/>
      <c r="E63" s="533"/>
      <c r="F63" s="533"/>
      <c r="G63" s="570"/>
    </row>
    <row r="64" spans="1:7" s="6" customFormat="1" ht="16.5" customHeight="1">
      <c r="A64" s="148"/>
      <c r="B64" s="542"/>
      <c r="C64" s="560"/>
      <c r="D64" s="561"/>
      <c r="E64" s="561"/>
      <c r="F64" s="561"/>
      <c r="G64" s="562"/>
    </row>
    <row r="65" spans="1:7" s="6" customFormat="1" ht="16.5" customHeight="1">
      <c r="A65" s="148"/>
      <c r="B65" s="542"/>
      <c r="C65" s="560"/>
      <c r="D65" s="561"/>
      <c r="E65" s="561"/>
      <c r="F65" s="561"/>
      <c r="G65" s="562"/>
    </row>
    <row r="66" spans="1:7" s="6" customFormat="1" ht="16.5" customHeight="1">
      <c r="A66" s="148"/>
      <c r="B66" s="542"/>
      <c r="C66" s="560"/>
      <c r="D66" s="561"/>
      <c r="E66" s="561"/>
      <c r="F66" s="561"/>
      <c r="G66" s="562"/>
    </row>
    <row r="67" spans="1:7" s="6" customFormat="1" ht="54" customHeight="1" thickBot="1">
      <c r="A67" s="148"/>
      <c r="B67" s="543"/>
      <c r="C67" s="539" t="s">
        <v>211</v>
      </c>
      <c r="D67" s="540"/>
      <c r="E67" s="540"/>
      <c r="F67" s="540"/>
      <c r="G67" s="563"/>
    </row>
    <row r="68" spans="1:7" s="6" customFormat="1" ht="16.5" customHeight="1">
      <c r="A68" s="148"/>
      <c r="B68" s="527" t="s">
        <v>104</v>
      </c>
      <c r="C68" s="532" t="s">
        <v>52</v>
      </c>
      <c r="D68" s="533"/>
      <c r="E68" s="533"/>
      <c r="F68" s="533"/>
      <c r="G68" s="534"/>
    </row>
    <row r="69" spans="1:7" s="6" customFormat="1" ht="16.5" customHeight="1">
      <c r="A69" s="148"/>
      <c r="B69" s="527"/>
      <c r="C69" s="532" t="s">
        <v>105</v>
      </c>
      <c r="D69" s="568"/>
      <c r="E69" s="568"/>
      <c r="F69" s="568"/>
      <c r="G69" s="534"/>
    </row>
    <row r="70" spans="1:7" s="6" customFormat="1" ht="16.5" customHeight="1">
      <c r="A70" s="148"/>
      <c r="B70" s="527"/>
      <c r="C70" s="564" t="s">
        <v>230</v>
      </c>
      <c r="D70" s="565"/>
      <c r="E70" s="565"/>
      <c r="F70" s="565"/>
      <c r="G70" s="566"/>
    </row>
    <row r="71" spans="1:7" s="6" customFormat="1" ht="13.5" customHeight="1">
      <c r="A71" s="148"/>
      <c r="B71" s="527"/>
      <c r="C71" s="564"/>
      <c r="D71" s="565"/>
      <c r="E71" s="565"/>
      <c r="F71" s="565"/>
      <c r="G71" s="566"/>
    </row>
    <row r="72" spans="1:7" s="6" customFormat="1" ht="54" customHeight="1">
      <c r="A72" s="148"/>
      <c r="B72" s="528"/>
      <c r="C72" s="529" t="s">
        <v>229</v>
      </c>
      <c r="D72" s="530"/>
      <c r="E72" s="530"/>
      <c r="F72" s="530"/>
      <c r="G72" s="531"/>
    </row>
    <row r="73" spans="1:7" ht="16.5" customHeight="1">
      <c r="A73" s="132"/>
      <c r="B73" s="132"/>
      <c r="C73" s="119"/>
      <c r="D73" s="119"/>
      <c r="E73" s="119"/>
      <c r="F73" s="119"/>
      <c r="G73" s="119"/>
    </row>
    <row r="74" spans="1:7" ht="16.5" customHeight="1">
      <c r="A74" s="121" t="s">
        <v>141</v>
      </c>
      <c r="B74" s="121"/>
      <c r="C74" s="117"/>
      <c r="D74" s="117"/>
      <c r="E74" s="117"/>
      <c r="F74" s="117"/>
      <c r="G74" s="117"/>
    </row>
    <row r="75" spans="1:7" ht="41.25" customHeight="1">
      <c r="A75" s="567" t="s">
        <v>187</v>
      </c>
      <c r="B75" s="567"/>
      <c r="C75" s="567"/>
      <c r="D75" s="567"/>
      <c r="E75" s="567"/>
      <c r="F75" s="567"/>
      <c r="G75" s="567"/>
    </row>
    <row r="76" spans="1:7" ht="18" customHeight="1">
      <c r="A76" s="567"/>
      <c r="B76" s="567"/>
      <c r="C76" s="567"/>
      <c r="D76" s="567"/>
      <c r="E76" s="567"/>
      <c r="F76" s="567"/>
      <c r="G76" s="567"/>
    </row>
    <row r="77" spans="1:7" ht="15.75" customHeight="1"/>
  </sheetData>
  <sheetProtection password="CC55" sheet="1" objects="1" scenarios="1"/>
  <mergeCells count="73">
    <mergeCell ref="A1:N1"/>
    <mergeCell ref="C18:D18"/>
    <mergeCell ref="C13:G13"/>
    <mergeCell ref="E14:F14"/>
    <mergeCell ref="A4:G4"/>
    <mergeCell ref="D6:G6"/>
    <mergeCell ref="C14:D14"/>
    <mergeCell ref="C15:D15"/>
    <mergeCell ref="B14:B18"/>
    <mergeCell ref="E15:F15"/>
    <mergeCell ref="C16:D16"/>
    <mergeCell ref="C17:D17"/>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C72:G72"/>
    <mergeCell ref="C54:G54"/>
    <mergeCell ref="E40:F40"/>
    <mergeCell ref="E41:F41"/>
    <mergeCell ref="C39:D39"/>
    <mergeCell ref="C44:G44"/>
    <mergeCell ref="C64:G66"/>
    <mergeCell ref="C67:G67"/>
    <mergeCell ref="C51:G51"/>
    <mergeCell ref="C70:G71"/>
    <mergeCell ref="C52:G52"/>
    <mergeCell ref="C46:G46"/>
    <mergeCell ref="C20:G20"/>
    <mergeCell ref="C21:G21"/>
    <mergeCell ref="E16:F16"/>
    <mergeCell ref="E17:F17"/>
    <mergeCell ref="E18:F18"/>
    <mergeCell ref="B28:B30"/>
    <mergeCell ref="C50:G50"/>
    <mergeCell ref="C49:G49"/>
    <mergeCell ref="E29:F29"/>
    <mergeCell ref="C38:G38"/>
    <mergeCell ref="C31:G31"/>
    <mergeCell ref="C42:G42"/>
    <mergeCell ref="C29:D29"/>
    <mergeCell ref="E30:F30"/>
    <mergeCell ref="C28:D28"/>
    <mergeCell ref="C34:G34"/>
    <mergeCell ref="E28:F28"/>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s>
  <phoneticPr fontId="2"/>
  <printOptions horizontalCentered="1"/>
  <pageMargins left="0.78740157480314965" right="0.78740157480314965" top="0.98425196850393704" bottom="0.98425196850393704" header="0.51181102362204722" footer="0.51181102362204722"/>
  <pageSetup paperSize="9" scale="94"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Zeros="0" view="pageBreakPreview" topLeftCell="C1" zoomScaleNormal="100" zoomScaleSheetLayoutView="100" workbookViewId="0">
      <selection activeCell="I17" sqref="I17"/>
    </sheetView>
  </sheetViews>
  <sheetFormatPr defaultColWidth="9" defaultRowHeight="13.2"/>
  <cols>
    <col min="1" max="1" width="1.6640625" style="1" customWidth="1"/>
    <col min="2" max="2" width="9.44140625" style="1" customWidth="1"/>
    <col min="3" max="3" width="15.33203125" style="1" customWidth="1"/>
    <col min="4" max="16" width="5.33203125" style="1" customWidth="1"/>
    <col min="17" max="16384" width="9" style="1"/>
  </cols>
  <sheetData>
    <row r="1" spans="1:21" ht="19.2">
      <c r="A1" s="579" t="s">
        <v>22</v>
      </c>
      <c r="B1" s="579"/>
      <c r="C1" s="579"/>
      <c r="D1" s="579"/>
      <c r="E1" s="579"/>
      <c r="F1" s="579"/>
      <c r="G1" s="579"/>
      <c r="H1" s="579"/>
      <c r="I1" s="579"/>
      <c r="J1" s="579"/>
      <c r="K1" s="579"/>
      <c r="L1" s="579"/>
      <c r="M1" s="579"/>
      <c r="N1" s="579"/>
      <c r="O1" s="579"/>
      <c r="P1" s="579"/>
      <c r="Q1" s="579"/>
      <c r="R1" s="579"/>
      <c r="S1" s="579"/>
      <c r="T1" s="579"/>
      <c r="U1" s="579"/>
    </row>
    <row r="2" spans="1:21" ht="14.4">
      <c r="A2" s="121" t="s">
        <v>161</v>
      </c>
      <c r="B2" s="119"/>
      <c r="C2" s="119"/>
      <c r="D2" s="119"/>
      <c r="E2" s="119"/>
      <c r="F2" s="119"/>
      <c r="G2" s="119"/>
      <c r="H2" s="119"/>
      <c r="I2" s="119"/>
      <c r="J2" s="119"/>
      <c r="K2" s="119"/>
      <c r="L2" s="119"/>
      <c r="M2" s="119"/>
      <c r="N2" s="119"/>
      <c r="O2" s="119"/>
      <c r="P2" s="119"/>
    </row>
    <row r="3" spans="1:21" s="9" customFormat="1" ht="21">
      <c r="A3" s="154"/>
      <c r="B3" s="155"/>
      <c r="C3" s="155"/>
      <c r="D3" s="155"/>
      <c r="E3" s="155"/>
      <c r="F3" s="155"/>
      <c r="G3" s="155"/>
      <c r="H3" s="155"/>
      <c r="I3" s="155"/>
      <c r="J3" s="155"/>
      <c r="K3" s="155"/>
      <c r="L3" s="155"/>
      <c r="M3" s="155"/>
      <c r="N3" s="155"/>
      <c r="O3" s="155"/>
      <c r="P3" s="155"/>
    </row>
    <row r="4" spans="1:21" s="9" customFormat="1" ht="16.2">
      <c r="A4" s="499" t="s">
        <v>73</v>
      </c>
      <c r="B4" s="499"/>
      <c r="C4" s="499"/>
      <c r="D4" s="499"/>
      <c r="E4" s="499"/>
      <c r="F4" s="499"/>
      <c r="G4" s="499"/>
      <c r="H4" s="499"/>
      <c r="I4" s="499"/>
      <c r="J4" s="499"/>
      <c r="K4" s="499"/>
      <c r="L4" s="499"/>
      <c r="M4" s="499"/>
      <c r="N4" s="499"/>
      <c r="O4" s="499"/>
      <c r="P4" s="499"/>
    </row>
    <row r="5" spans="1:21">
      <c r="A5" s="119"/>
      <c r="B5" s="119"/>
      <c r="C5" s="119"/>
      <c r="D5" s="119"/>
      <c r="E5" s="119"/>
      <c r="F5" s="119"/>
      <c r="G5" s="119"/>
      <c r="H5" s="119"/>
      <c r="I5" s="119"/>
      <c r="J5" s="119"/>
      <c r="K5" s="119"/>
      <c r="L5" s="119"/>
      <c r="M5" s="119"/>
      <c r="N5" s="119"/>
      <c r="O5" s="119"/>
      <c r="P5" s="119"/>
    </row>
    <row r="6" spans="1:21">
      <c r="A6" s="119"/>
      <c r="B6" s="585" t="e">
        <f>IF((P12/P10)&gt;4/5,"700,000円",IF(((P12+P13)/P10)&gt;4/5,"600,000円",IF(((P12+P13+P14)/P10)&gt;4/5,"500,000円","対象外")))</f>
        <v>#DIV/0!</v>
      </c>
      <c r="C6" s="586"/>
      <c r="D6" s="119"/>
      <c r="E6" s="119"/>
      <c r="F6" s="119"/>
      <c r="G6" s="119"/>
      <c r="H6" s="119"/>
      <c r="I6" s="584" t="s">
        <v>16</v>
      </c>
      <c r="J6" s="584"/>
      <c r="K6" s="588">
        <f>別紙１!E5</f>
        <v>0</v>
      </c>
      <c r="L6" s="588"/>
      <c r="M6" s="588"/>
      <c r="N6" s="588"/>
      <c r="O6" s="588"/>
      <c r="P6" s="588"/>
    </row>
    <row r="7" spans="1:21">
      <c r="A7" s="119"/>
      <c r="B7" s="587"/>
      <c r="C7" s="587"/>
      <c r="D7" s="119"/>
      <c r="E7" s="119"/>
      <c r="F7" s="119"/>
      <c r="G7" s="119"/>
      <c r="H7" s="119"/>
      <c r="I7" s="119"/>
      <c r="J7" s="119"/>
      <c r="K7" s="119"/>
      <c r="L7" s="119"/>
      <c r="M7" s="119"/>
      <c r="N7" s="119"/>
      <c r="O7" s="119"/>
      <c r="P7" s="119"/>
    </row>
    <row r="8" spans="1:21" ht="30" customHeight="1">
      <c r="A8" s="507"/>
      <c r="B8" s="583"/>
      <c r="C8" s="508"/>
      <c r="D8" s="156" t="s">
        <v>56</v>
      </c>
      <c r="E8" s="156" t="s">
        <v>57</v>
      </c>
      <c r="F8" s="156" t="s">
        <v>58</v>
      </c>
      <c r="G8" s="156" t="s">
        <v>59</v>
      </c>
      <c r="H8" s="156" t="s">
        <v>60</v>
      </c>
      <c r="I8" s="156" t="s">
        <v>61</v>
      </c>
      <c r="J8" s="156" t="s">
        <v>162</v>
      </c>
      <c r="K8" s="156" t="s">
        <v>62</v>
      </c>
      <c r="L8" s="156" t="s">
        <v>63</v>
      </c>
      <c r="M8" s="156" t="s">
        <v>64</v>
      </c>
      <c r="N8" s="156" t="s">
        <v>65</v>
      </c>
      <c r="O8" s="156" t="s">
        <v>66</v>
      </c>
      <c r="P8" s="156" t="s">
        <v>54</v>
      </c>
    </row>
    <row r="9" spans="1:21" ht="30" customHeight="1">
      <c r="A9" s="507" t="s">
        <v>67</v>
      </c>
      <c r="B9" s="583"/>
      <c r="C9" s="508"/>
      <c r="D9" s="156">
        <v>30</v>
      </c>
      <c r="E9" s="156">
        <v>31</v>
      </c>
      <c r="F9" s="156">
        <v>30</v>
      </c>
      <c r="G9" s="156">
        <v>31</v>
      </c>
      <c r="H9" s="156">
        <v>31</v>
      </c>
      <c r="I9" s="156">
        <v>30</v>
      </c>
      <c r="J9" s="156">
        <v>31</v>
      </c>
      <c r="K9" s="156">
        <v>30</v>
      </c>
      <c r="L9" s="156">
        <v>31</v>
      </c>
      <c r="M9" s="156">
        <v>31</v>
      </c>
      <c r="N9" s="156">
        <v>28</v>
      </c>
      <c r="O9" s="156">
        <v>31</v>
      </c>
      <c r="P9" s="156">
        <f t="shared" ref="P9:P24" si="0">SUM(D9:O9)</f>
        <v>365</v>
      </c>
    </row>
    <row r="10" spans="1:21" ht="30" customHeight="1" thickBot="1">
      <c r="A10" s="580" t="s">
        <v>69</v>
      </c>
      <c r="B10" s="581"/>
      <c r="C10" s="582"/>
      <c r="D10" s="182">
        <f>SUM(D12:D17)</f>
        <v>0</v>
      </c>
      <c r="E10" s="182">
        <f>SUM(E12:E17)</f>
        <v>0</v>
      </c>
      <c r="F10" s="182">
        <f t="shared" ref="F10:O10" si="1">SUM(F12:F17)</f>
        <v>0</v>
      </c>
      <c r="G10" s="182">
        <f t="shared" si="1"/>
        <v>0</v>
      </c>
      <c r="H10" s="182">
        <f t="shared" si="1"/>
        <v>0</v>
      </c>
      <c r="I10" s="182">
        <f t="shared" si="1"/>
        <v>0</v>
      </c>
      <c r="J10" s="182">
        <f t="shared" si="1"/>
        <v>0</v>
      </c>
      <c r="K10" s="182">
        <f t="shared" si="1"/>
        <v>0</v>
      </c>
      <c r="L10" s="182">
        <f t="shared" si="1"/>
        <v>0</v>
      </c>
      <c r="M10" s="182">
        <f t="shared" si="1"/>
        <v>0</v>
      </c>
      <c r="N10" s="182">
        <f t="shared" si="1"/>
        <v>0</v>
      </c>
      <c r="O10" s="182">
        <f t="shared" si="1"/>
        <v>0</v>
      </c>
      <c r="P10" s="183">
        <f t="shared" ref="P10:P18" si="2">SUM(D10:O10)</f>
        <v>0</v>
      </c>
    </row>
    <row r="11" spans="1:21" ht="30" customHeight="1" thickBot="1">
      <c r="A11" s="574"/>
      <c r="B11" s="575" t="s">
        <v>71</v>
      </c>
      <c r="C11" s="157" t="s">
        <v>163</v>
      </c>
      <c r="D11" s="311">
        <f>SUM(D12:D15)</f>
        <v>0</v>
      </c>
      <c r="E11" s="311">
        <f t="shared" ref="E11:O11" si="3">SUM(E12:E15)</f>
        <v>0</v>
      </c>
      <c r="F11" s="311">
        <f>SUM(F12:F15)</f>
        <v>0</v>
      </c>
      <c r="G11" s="311">
        <f t="shared" si="3"/>
        <v>0</v>
      </c>
      <c r="H11" s="311">
        <f t="shared" si="3"/>
        <v>0</v>
      </c>
      <c r="I11" s="311">
        <f t="shared" si="3"/>
        <v>0</v>
      </c>
      <c r="J11" s="311">
        <f t="shared" si="3"/>
        <v>0</v>
      </c>
      <c r="K11" s="311">
        <f t="shared" si="3"/>
        <v>0</v>
      </c>
      <c r="L11" s="311">
        <f t="shared" si="3"/>
        <v>0</v>
      </c>
      <c r="M11" s="311">
        <f t="shared" si="3"/>
        <v>0</v>
      </c>
      <c r="N11" s="311">
        <f t="shared" si="3"/>
        <v>0</v>
      </c>
      <c r="O11" s="311">
        <f t="shared" si="3"/>
        <v>0</v>
      </c>
      <c r="P11" s="184">
        <f t="shared" si="2"/>
        <v>0</v>
      </c>
      <c r="Q11" s="360" t="s">
        <v>298</v>
      </c>
    </row>
    <row r="12" spans="1:21" ht="39.9" customHeight="1">
      <c r="A12" s="574"/>
      <c r="B12" s="576"/>
      <c r="C12" s="324" t="s">
        <v>299</v>
      </c>
      <c r="D12" s="177"/>
      <c r="E12" s="177"/>
      <c r="F12" s="177"/>
      <c r="G12" s="177"/>
      <c r="H12" s="177"/>
      <c r="I12" s="177"/>
      <c r="J12" s="177"/>
      <c r="K12" s="177"/>
      <c r="L12" s="177"/>
      <c r="M12" s="177"/>
      <c r="N12" s="177"/>
      <c r="O12" s="451"/>
      <c r="P12" s="185">
        <f t="shared" si="2"/>
        <v>0</v>
      </c>
    </row>
    <row r="13" spans="1:21" ht="39.9" customHeight="1">
      <c r="A13" s="574"/>
      <c r="B13" s="576"/>
      <c r="C13" s="324" t="s">
        <v>308</v>
      </c>
      <c r="D13" s="177"/>
      <c r="E13" s="177"/>
      <c r="F13" s="177"/>
      <c r="G13" s="177"/>
      <c r="H13" s="177"/>
      <c r="I13" s="177"/>
      <c r="J13" s="177"/>
      <c r="K13" s="177"/>
      <c r="L13" s="177"/>
      <c r="M13" s="177"/>
      <c r="N13" s="177"/>
      <c r="O13" s="451"/>
      <c r="P13" s="185">
        <f t="shared" si="2"/>
        <v>0</v>
      </c>
    </row>
    <row r="14" spans="1:21" ht="43.2" customHeight="1">
      <c r="A14" s="574"/>
      <c r="B14" s="576"/>
      <c r="C14" s="324" t="s">
        <v>318</v>
      </c>
      <c r="D14" s="177"/>
      <c r="E14" s="177"/>
      <c r="F14" s="177"/>
      <c r="G14" s="177"/>
      <c r="H14" s="177"/>
      <c r="I14" s="177"/>
      <c r="J14" s="177"/>
      <c r="K14" s="177"/>
      <c r="L14" s="177"/>
      <c r="M14" s="177"/>
      <c r="N14" s="177"/>
      <c r="O14" s="451"/>
      <c r="P14" s="185">
        <f t="shared" si="2"/>
        <v>0</v>
      </c>
    </row>
    <row r="15" spans="1:21" ht="43.2" customHeight="1">
      <c r="A15" s="574"/>
      <c r="B15" s="576"/>
      <c r="C15" s="324" t="s">
        <v>319</v>
      </c>
      <c r="D15" s="177"/>
      <c r="E15" s="177"/>
      <c r="F15" s="177"/>
      <c r="G15" s="177"/>
      <c r="H15" s="177"/>
      <c r="I15" s="177"/>
      <c r="J15" s="177"/>
      <c r="K15" s="177"/>
      <c r="L15" s="177"/>
      <c r="M15" s="177"/>
      <c r="N15" s="177"/>
      <c r="O15" s="451"/>
      <c r="P15" s="185">
        <f t="shared" si="2"/>
        <v>0</v>
      </c>
    </row>
    <row r="16" spans="1:21" ht="30" customHeight="1">
      <c r="A16" s="574"/>
      <c r="B16" s="576"/>
      <c r="C16" s="157" t="s">
        <v>164</v>
      </c>
      <c r="D16" s="177"/>
      <c r="E16" s="177"/>
      <c r="F16" s="177"/>
      <c r="G16" s="177"/>
      <c r="H16" s="177"/>
      <c r="I16" s="177"/>
      <c r="J16" s="177"/>
      <c r="K16" s="177"/>
      <c r="L16" s="177"/>
      <c r="M16" s="177"/>
      <c r="N16" s="177"/>
      <c r="O16" s="451"/>
      <c r="P16" s="185">
        <f t="shared" si="2"/>
        <v>0</v>
      </c>
    </row>
    <row r="17" spans="1:17" ht="30" customHeight="1">
      <c r="A17" s="578"/>
      <c r="B17" s="577"/>
      <c r="C17" s="158" t="s">
        <v>72</v>
      </c>
      <c r="D17" s="177"/>
      <c r="E17" s="177"/>
      <c r="F17" s="177"/>
      <c r="G17" s="177"/>
      <c r="H17" s="177"/>
      <c r="I17" s="177"/>
      <c r="J17" s="177"/>
      <c r="K17" s="177"/>
      <c r="L17" s="177"/>
      <c r="M17" s="177"/>
      <c r="N17" s="177"/>
      <c r="O17" s="177"/>
      <c r="P17" s="182">
        <f t="shared" si="2"/>
        <v>0</v>
      </c>
    </row>
    <row r="18" spans="1:17" ht="30" customHeight="1" thickBot="1">
      <c r="A18" s="580" t="s">
        <v>68</v>
      </c>
      <c r="B18" s="581"/>
      <c r="C18" s="582"/>
      <c r="D18" s="182">
        <f>SUM(D19:D24)</f>
        <v>0</v>
      </c>
      <c r="E18" s="182">
        <f>SUM(E19:E24)</f>
        <v>0</v>
      </c>
      <c r="F18" s="182">
        <f t="shared" ref="F18:O18" si="4">SUM(F19:F24)</f>
        <v>0</v>
      </c>
      <c r="G18" s="182">
        <f t="shared" si="4"/>
        <v>0</v>
      </c>
      <c r="H18" s="182">
        <f t="shared" si="4"/>
        <v>0</v>
      </c>
      <c r="I18" s="182">
        <f t="shared" si="4"/>
        <v>0</v>
      </c>
      <c r="J18" s="182">
        <f t="shared" si="4"/>
        <v>0</v>
      </c>
      <c r="K18" s="182">
        <f t="shared" si="4"/>
        <v>0</v>
      </c>
      <c r="L18" s="182">
        <f t="shared" si="4"/>
        <v>0</v>
      </c>
      <c r="M18" s="182">
        <f t="shared" si="4"/>
        <v>0</v>
      </c>
      <c r="N18" s="182">
        <f t="shared" si="4"/>
        <v>0</v>
      </c>
      <c r="O18" s="182">
        <f t="shared" si="4"/>
        <v>0</v>
      </c>
      <c r="P18" s="183">
        <f t="shared" si="2"/>
        <v>0</v>
      </c>
    </row>
    <row r="19" spans="1:17" ht="30" customHeight="1" thickBot="1">
      <c r="A19" s="574"/>
      <c r="B19" s="575" t="s">
        <v>75</v>
      </c>
      <c r="C19" s="157" t="s">
        <v>163</v>
      </c>
      <c r="D19" s="3"/>
      <c r="E19" s="159"/>
      <c r="F19" s="159"/>
      <c r="G19" s="3"/>
      <c r="H19" s="3"/>
      <c r="I19" s="159"/>
      <c r="J19" s="159"/>
      <c r="K19" s="159"/>
      <c r="L19" s="3"/>
      <c r="M19" s="3"/>
      <c r="N19" s="159"/>
      <c r="O19" s="4"/>
      <c r="P19" s="184">
        <f t="shared" si="0"/>
        <v>0</v>
      </c>
      <c r="Q19" s="360" t="s">
        <v>142</v>
      </c>
    </row>
    <row r="20" spans="1:17" ht="30" customHeight="1">
      <c r="A20" s="574"/>
      <c r="B20" s="576"/>
      <c r="C20" s="157" t="s">
        <v>164</v>
      </c>
      <c r="D20" s="3"/>
      <c r="E20" s="159"/>
      <c r="F20" s="159"/>
      <c r="G20" s="3"/>
      <c r="H20" s="3"/>
      <c r="I20" s="159"/>
      <c r="J20" s="159"/>
      <c r="K20" s="159"/>
      <c r="L20" s="3"/>
      <c r="M20" s="3"/>
      <c r="N20" s="159"/>
      <c r="O20" s="3"/>
      <c r="P20" s="185">
        <f t="shared" si="0"/>
        <v>0</v>
      </c>
    </row>
    <row r="21" spans="1:17" ht="30" customHeight="1" thickBot="1">
      <c r="A21" s="574"/>
      <c r="B21" s="577"/>
      <c r="C21" s="158" t="s">
        <v>72</v>
      </c>
      <c r="D21" s="3"/>
      <c r="E21" s="159"/>
      <c r="F21" s="159"/>
      <c r="G21" s="3"/>
      <c r="H21" s="3"/>
      <c r="I21" s="159"/>
      <c r="J21" s="159"/>
      <c r="K21" s="159"/>
      <c r="L21" s="3"/>
      <c r="M21" s="3"/>
      <c r="N21" s="159"/>
      <c r="O21" s="3"/>
      <c r="P21" s="183">
        <f t="shared" si="0"/>
        <v>0</v>
      </c>
    </row>
    <row r="22" spans="1:17" ht="30" customHeight="1" thickBot="1">
      <c r="A22" s="574"/>
      <c r="B22" s="575" t="s">
        <v>76</v>
      </c>
      <c r="C22" s="157" t="s">
        <v>163</v>
      </c>
      <c r="D22" s="3"/>
      <c r="E22" s="3"/>
      <c r="F22" s="3"/>
      <c r="G22" s="3"/>
      <c r="H22" s="3"/>
      <c r="I22" s="3"/>
      <c r="J22" s="3"/>
      <c r="K22" s="3"/>
      <c r="L22" s="3"/>
      <c r="M22" s="3"/>
      <c r="N22" s="3"/>
      <c r="O22" s="4"/>
      <c r="P22" s="184">
        <f t="shared" si="0"/>
        <v>0</v>
      </c>
      <c r="Q22" s="360" t="s">
        <v>143</v>
      </c>
    </row>
    <row r="23" spans="1:17" ht="30" customHeight="1">
      <c r="A23" s="574"/>
      <c r="B23" s="576"/>
      <c r="C23" s="157" t="s">
        <v>164</v>
      </c>
      <c r="D23" s="3"/>
      <c r="E23" s="3"/>
      <c r="F23" s="3"/>
      <c r="G23" s="3"/>
      <c r="H23" s="3"/>
      <c r="I23" s="3"/>
      <c r="J23" s="3"/>
      <c r="K23" s="3"/>
      <c r="L23" s="3"/>
      <c r="M23" s="3"/>
      <c r="N23" s="3"/>
      <c r="O23" s="3"/>
      <c r="P23" s="185">
        <f t="shared" si="0"/>
        <v>0</v>
      </c>
    </row>
    <row r="24" spans="1:17" ht="30" customHeight="1">
      <c r="A24" s="578"/>
      <c r="B24" s="577"/>
      <c r="C24" s="158" t="s">
        <v>72</v>
      </c>
      <c r="D24" s="3"/>
      <c r="E24" s="3"/>
      <c r="F24" s="3"/>
      <c r="G24" s="3"/>
      <c r="H24" s="3"/>
      <c r="I24" s="3"/>
      <c r="J24" s="3"/>
      <c r="K24" s="3"/>
      <c r="L24" s="3"/>
      <c r="M24" s="3"/>
      <c r="N24" s="3"/>
      <c r="O24" s="3"/>
      <c r="P24" s="182">
        <f t="shared" si="0"/>
        <v>0</v>
      </c>
    </row>
    <row r="25" spans="1:17" ht="18.600000000000001" customHeight="1">
      <c r="A25" s="119" t="s">
        <v>74</v>
      </c>
      <c r="B25" s="119"/>
      <c r="C25" s="119"/>
      <c r="D25" s="119"/>
      <c r="E25" s="119"/>
      <c r="F25" s="119"/>
      <c r="G25" s="119"/>
      <c r="H25" s="119"/>
      <c r="I25" s="119"/>
      <c r="J25" s="119"/>
      <c r="K25" s="119"/>
      <c r="L25" s="119"/>
      <c r="M25" s="119"/>
      <c r="N25" s="119"/>
      <c r="O25" s="119"/>
      <c r="P25" s="119"/>
    </row>
    <row r="27" spans="1:17">
      <c r="D27" s="99" t="str">
        <f>IF(D$10&gt;0,IF(D$9=D$10+D$18,"OK","↑　開園日と休園日の合計が総日数と合いません"),"")</f>
        <v/>
      </c>
      <c r="E27" s="99"/>
      <c r="F27" s="99"/>
      <c r="G27" s="99"/>
      <c r="H27" s="99"/>
      <c r="I27" s="99"/>
      <c r="J27" s="99"/>
      <c r="K27" s="99"/>
      <c r="L27" s="99"/>
      <c r="M27" s="99"/>
      <c r="N27" s="99"/>
      <c r="O27" s="99"/>
    </row>
    <row r="28" spans="1:17">
      <c r="D28" s="5"/>
      <c r="E28" s="99" t="str">
        <f>IF(E$10&gt;0,IF(E$9=E$10+E$18,"OK","↑　開園日と休園日の合計が総日数と合いません"),"")</f>
        <v/>
      </c>
      <c r="F28" s="99"/>
      <c r="G28" s="99"/>
      <c r="H28" s="99"/>
      <c r="I28" s="99"/>
      <c r="J28" s="99"/>
      <c r="K28" s="99"/>
      <c r="L28" s="99"/>
      <c r="M28" s="99"/>
      <c r="N28" s="99"/>
      <c r="O28" s="99"/>
    </row>
    <row r="29" spans="1:17">
      <c r="D29" s="5"/>
      <c r="E29" s="99"/>
      <c r="F29" s="99" t="str">
        <f>IF(F$10&gt;0,IF(F$9=F$10+F$18,"OK","↑　開園日と休園日の合計が総日数と合いません"),"")</f>
        <v/>
      </c>
      <c r="G29" s="99"/>
      <c r="H29" s="99"/>
      <c r="I29" s="99"/>
      <c r="J29" s="99"/>
      <c r="K29" s="99"/>
      <c r="L29" s="99"/>
      <c r="M29" s="99"/>
      <c r="N29" s="99"/>
      <c r="O29" s="99"/>
    </row>
    <row r="30" spans="1:17">
      <c r="D30" s="5"/>
      <c r="E30" s="99"/>
      <c r="F30" s="99"/>
      <c r="G30" s="99" t="str">
        <f>IF(G$10&gt;0,IF(G$9=G$10+G$18,"OK","↑　開園日と休園日の合計が総日数と合いません"),"")</f>
        <v/>
      </c>
      <c r="H30" s="99"/>
      <c r="I30" s="99"/>
      <c r="J30" s="99"/>
      <c r="K30" s="99"/>
      <c r="L30" s="99"/>
      <c r="M30" s="99"/>
      <c r="N30" s="99"/>
      <c r="O30" s="99"/>
    </row>
    <row r="31" spans="1:17">
      <c r="D31" s="5"/>
      <c r="E31" s="99"/>
      <c r="F31" s="99"/>
      <c r="G31" s="99"/>
      <c r="H31" s="99" t="str">
        <f>IF(H$10&gt;0,IF(H$9=H$10+H$18,"OK","↑　開園日と休園日の合計が総日数と合いません"),"")</f>
        <v/>
      </c>
      <c r="I31" s="99"/>
      <c r="J31" s="99"/>
      <c r="K31" s="99"/>
      <c r="L31" s="99"/>
      <c r="M31" s="99"/>
      <c r="N31" s="99"/>
      <c r="O31" s="99"/>
    </row>
    <row r="32" spans="1:17">
      <c r="D32" s="5"/>
      <c r="E32" s="99"/>
      <c r="F32" s="99"/>
      <c r="G32" s="99"/>
      <c r="H32" s="99"/>
      <c r="I32" s="99" t="str">
        <f>IF(I$10&gt;0,IF(I$9=I$10+I$18,"OK","↑　開園日と休園日の合計が総日数と合いません"),"")</f>
        <v/>
      </c>
      <c r="J32" s="99"/>
      <c r="K32" s="99"/>
      <c r="L32" s="99"/>
      <c r="M32" s="99"/>
      <c r="N32" s="99"/>
      <c r="O32" s="99"/>
    </row>
    <row r="33" spans="4:15">
      <c r="D33" s="5"/>
      <c r="E33" s="99"/>
      <c r="F33" s="99"/>
      <c r="G33" s="99"/>
      <c r="H33" s="99"/>
      <c r="I33" s="99"/>
      <c r="J33" s="99" t="str">
        <f>IF(J$10&gt;0,IF(J$9=J$10+J$18,"OK","↑　開園日と休園日の合計が総日数と合いません"),"")</f>
        <v/>
      </c>
      <c r="K33" s="99"/>
      <c r="L33" s="99"/>
      <c r="M33" s="99"/>
      <c r="N33" s="99"/>
      <c r="O33" s="99"/>
    </row>
    <row r="34" spans="4:15">
      <c r="D34" s="5"/>
      <c r="E34" s="99"/>
      <c r="F34" s="99"/>
      <c r="G34" s="99"/>
      <c r="H34" s="99"/>
      <c r="I34" s="99"/>
      <c r="J34" s="99"/>
      <c r="K34" s="99" t="str">
        <f>IF(K$10&gt;0,IF(K$9=K$10+K$18,"OK","↑　開園日と休園日の合計が総日数と合いません"),"")</f>
        <v/>
      </c>
      <c r="L34" s="99"/>
      <c r="M34" s="99"/>
      <c r="N34" s="99"/>
      <c r="O34" s="99"/>
    </row>
    <row r="35" spans="4:15">
      <c r="D35" s="5"/>
      <c r="E35" s="99"/>
      <c r="F35" s="99"/>
      <c r="G35" s="99"/>
      <c r="H35" s="99"/>
      <c r="I35" s="99"/>
      <c r="J35" s="99"/>
      <c r="K35" s="99"/>
      <c r="L35" s="99" t="str">
        <f>IF(L$10&gt;0,IF(L$9=L$10+L$18,"OK","↑　開園日と休園日の合計が総日数と合いません"),"")</f>
        <v/>
      </c>
      <c r="M35" s="99"/>
      <c r="N35" s="99"/>
      <c r="O35" s="99"/>
    </row>
    <row r="36" spans="4:15">
      <c r="D36" s="5"/>
      <c r="E36" s="99"/>
      <c r="F36" s="99"/>
      <c r="G36" s="99"/>
      <c r="H36" s="99"/>
      <c r="I36" s="99"/>
      <c r="J36" s="99"/>
      <c r="K36" s="99"/>
      <c r="L36" s="99"/>
      <c r="M36" s="99" t="str">
        <f>IF(M$10&gt;0,IF(M$9=M$10+M$18,"OK","↑　開園日と休園日の合計が総日数と合いません"),"")</f>
        <v/>
      </c>
      <c r="N36" s="99"/>
      <c r="O36" s="99"/>
    </row>
    <row r="37" spans="4:15">
      <c r="D37" s="5"/>
      <c r="E37" s="99"/>
      <c r="F37" s="99"/>
      <c r="G37" s="99"/>
      <c r="H37" s="99"/>
      <c r="I37" s="99"/>
      <c r="J37" s="99"/>
      <c r="K37" s="99"/>
      <c r="L37" s="99"/>
      <c r="M37" s="99"/>
      <c r="N37" s="99" t="str">
        <f>IF(N$10&gt;0,IF(N$9=N$10+N$18,"OK","↑　開園日と休園日の合計が総日数と合いません"),"")</f>
        <v/>
      </c>
      <c r="O37" s="99"/>
    </row>
    <row r="38" spans="4:15">
      <c r="D38" s="5"/>
      <c r="E38" s="99"/>
      <c r="F38" s="99"/>
      <c r="G38" s="99"/>
      <c r="H38" s="99"/>
      <c r="I38" s="99"/>
      <c r="J38" s="99"/>
      <c r="K38" s="99"/>
      <c r="L38" s="99"/>
      <c r="M38" s="99"/>
      <c r="N38" s="99"/>
      <c r="O38" s="99" t="str">
        <f>IF(O$10&gt;0,IF(O$9=O$10+O$18,"OK","↑　開園日と休園日の合計が総日数と合いません"),"")</f>
        <v/>
      </c>
    </row>
  </sheetData>
  <sheetProtection password="CC55" sheet="1" objects="1" scenarios="1"/>
  <mergeCells count="15">
    <mergeCell ref="A19:A21"/>
    <mergeCell ref="B19:B21"/>
    <mergeCell ref="A22:A24"/>
    <mergeCell ref="B22:B24"/>
    <mergeCell ref="A1:U1"/>
    <mergeCell ref="A4:P4"/>
    <mergeCell ref="A18:C18"/>
    <mergeCell ref="A11:A17"/>
    <mergeCell ref="A8:C8"/>
    <mergeCell ref="A9:C9"/>
    <mergeCell ref="A10:C10"/>
    <mergeCell ref="B11:B17"/>
    <mergeCell ref="I6:J6"/>
    <mergeCell ref="B6:C7"/>
    <mergeCell ref="K6:P6"/>
  </mergeCells>
  <phoneticPr fontId="2"/>
  <conditionalFormatting sqref="P19">
    <cfRule type="cellIs" dxfId="2" priority="1" stopIfTrue="1" operator="greaterThanOrEqual">
      <formula>10</formula>
    </cfRule>
  </conditionalFormatting>
  <conditionalFormatting sqref="P22">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1"/>
  <sheetViews>
    <sheetView showZeros="0" view="pageBreakPreview" zoomScaleNormal="100" zoomScaleSheetLayoutView="100" workbookViewId="0">
      <selection activeCell="B20" sqref="B20"/>
    </sheetView>
  </sheetViews>
  <sheetFormatPr defaultColWidth="9" defaultRowHeight="13.2"/>
  <cols>
    <col min="1" max="1" width="4.109375" style="88" customWidth="1"/>
    <col min="2" max="2" width="19.5546875" style="88" customWidth="1"/>
    <col min="3" max="4" width="15.6640625" style="88" customWidth="1"/>
    <col min="5" max="5" width="9.44140625" style="88" bestFit="1" customWidth="1"/>
    <col min="6" max="6" width="17" style="88" customWidth="1"/>
    <col min="7" max="7" width="9.33203125" style="88" customWidth="1"/>
    <col min="8" max="8" width="17" style="88" customWidth="1"/>
    <col min="9" max="10" width="11.33203125" style="88" customWidth="1"/>
    <col min="11" max="16384" width="9" style="88"/>
  </cols>
  <sheetData>
    <row r="1" spans="1:10" ht="19.2">
      <c r="A1" s="371" t="s">
        <v>310</v>
      </c>
    </row>
    <row r="2" spans="1:10" ht="15.75" customHeight="1">
      <c r="A2" s="336" t="s">
        <v>167</v>
      </c>
      <c r="B2" s="119"/>
      <c r="C2" s="119"/>
      <c r="D2" s="337"/>
      <c r="E2" s="337"/>
      <c r="F2" s="337"/>
      <c r="G2" s="337"/>
      <c r="H2" s="337"/>
      <c r="I2" s="332"/>
      <c r="J2" s="332"/>
    </row>
    <row r="3" spans="1:10" ht="15.75" customHeight="1">
      <c r="A3" s="119"/>
      <c r="B3" s="119"/>
      <c r="C3" s="337"/>
      <c r="D3" s="337"/>
      <c r="E3" s="337"/>
      <c r="F3" s="337"/>
      <c r="G3" s="337"/>
      <c r="H3" s="337"/>
      <c r="I3" s="332"/>
      <c r="J3" s="332"/>
    </row>
    <row r="4" spans="1:10" s="333" customFormat="1" ht="15.75" customHeight="1">
      <c r="A4" s="499" t="s">
        <v>168</v>
      </c>
      <c r="B4" s="499"/>
      <c r="C4" s="499"/>
      <c r="D4" s="499"/>
      <c r="E4" s="499"/>
      <c r="F4" s="499"/>
      <c r="G4" s="499"/>
      <c r="H4" s="499"/>
    </row>
    <row r="5" spans="1:10" ht="15.75" customHeight="1">
      <c r="A5" s="119"/>
      <c r="B5" s="119"/>
      <c r="C5" s="338"/>
      <c r="D5" s="338"/>
      <c r="E5" s="119"/>
      <c r="F5" s="119"/>
      <c r="G5" s="119"/>
      <c r="H5" s="119"/>
    </row>
    <row r="6" spans="1:10" ht="15.75" customHeight="1">
      <c r="A6" s="119"/>
      <c r="B6" s="119"/>
      <c r="C6" s="339"/>
      <c r="D6" s="119"/>
      <c r="E6" s="340" t="s">
        <v>16</v>
      </c>
      <c r="F6" s="588">
        <f>別紙１!E5</f>
        <v>0</v>
      </c>
      <c r="G6" s="588"/>
      <c r="H6" s="588"/>
    </row>
    <row r="7" spans="1:10" ht="15.75" customHeight="1">
      <c r="A7" s="119"/>
      <c r="B7" s="119"/>
      <c r="C7" s="339"/>
      <c r="D7" s="119"/>
      <c r="E7" s="341"/>
      <c r="F7" s="342"/>
      <c r="G7" s="342"/>
      <c r="H7" s="342"/>
    </row>
    <row r="8" spans="1:10" ht="18" customHeight="1">
      <c r="A8" s="119" t="s">
        <v>240</v>
      </c>
      <c r="B8" s="119"/>
      <c r="C8" s="339"/>
      <c r="D8" s="119"/>
      <c r="E8" s="119"/>
      <c r="F8" s="119"/>
      <c r="G8" s="331"/>
      <c r="H8" s="342"/>
      <c r="I8" s="334"/>
      <c r="J8" s="334"/>
    </row>
    <row r="9" spans="1:10" ht="18" customHeight="1">
      <c r="A9" s="119"/>
      <c r="B9" s="343"/>
      <c r="C9" s="344" t="s">
        <v>268</v>
      </c>
      <c r="D9" s="344" t="s">
        <v>237</v>
      </c>
      <c r="E9" s="119"/>
      <c r="F9" s="119"/>
      <c r="G9" s="331"/>
      <c r="H9" s="342"/>
      <c r="I9" s="334"/>
      <c r="J9" s="334"/>
    </row>
    <row r="10" spans="1:10" ht="24" customHeight="1">
      <c r="A10" s="119"/>
      <c r="B10" s="156" t="s">
        <v>10</v>
      </c>
      <c r="C10" s="198">
        <f>'別紙3-2'!L50</f>
        <v>0</v>
      </c>
      <c r="D10" s="345">
        <f>'別紙3-2'!B50</f>
        <v>0</v>
      </c>
      <c r="E10" s="119"/>
      <c r="F10" s="119"/>
      <c r="G10" s="119"/>
      <c r="H10" s="119"/>
      <c r="I10" s="334"/>
      <c r="J10" s="334"/>
    </row>
    <row r="11" spans="1:10" ht="24" customHeight="1">
      <c r="A11" s="119"/>
      <c r="B11" s="156" t="s">
        <v>165</v>
      </c>
      <c r="C11" s="198">
        <f>'別紙3-2'!AA50</f>
        <v>0</v>
      </c>
      <c r="D11" s="345">
        <f>'別紙3-2'!Q50</f>
        <v>0</v>
      </c>
      <c r="E11" s="119"/>
      <c r="F11" s="119" t="s">
        <v>238</v>
      </c>
      <c r="G11" s="119"/>
      <c r="H11" s="119"/>
    </row>
    <row r="12" spans="1:10" ht="24" customHeight="1" thickBot="1">
      <c r="A12" s="119"/>
      <c r="B12" s="346" t="s">
        <v>54</v>
      </c>
      <c r="C12" s="347">
        <f>SUM(C10:C11)</f>
        <v>0</v>
      </c>
      <c r="D12" s="348">
        <f>SUM(D10:D11)</f>
        <v>0</v>
      </c>
      <c r="E12" s="119"/>
      <c r="F12" s="596" t="s">
        <v>246</v>
      </c>
      <c r="G12" s="595" t="s">
        <v>166</v>
      </c>
      <c r="H12" s="596" t="s">
        <v>247</v>
      </c>
      <c r="I12" s="334"/>
      <c r="J12" s="334"/>
    </row>
    <row r="13" spans="1:10" ht="33" customHeight="1" thickBot="1">
      <c r="A13" s="119"/>
      <c r="B13" s="349" t="s">
        <v>243</v>
      </c>
      <c r="C13" s="591" t="e">
        <f>FLOOR(((C10+C11)/(D10+D11)),"0.5")</f>
        <v>#DIV/0!</v>
      </c>
      <c r="D13" s="592"/>
      <c r="E13" s="119"/>
      <c r="F13" s="597"/>
      <c r="G13" s="595"/>
      <c r="H13" s="597"/>
      <c r="I13" s="334"/>
      <c r="J13" s="334"/>
    </row>
    <row r="14" spans="1:10" ht="15.75" customHeight="1">
      <c r="A14" s="119"/>
      <c r="B14" s="119" t="s">
        <v>249</v>
      </c>
      <c r="C14" s="339"/>
      <c r="D14" s="119"/>
      <c r="E14" s="119"/>
      <c r="F14" s="119"/>
      <c r="G14" s="331"/>
      <c r="H14" s="342"/>
      <c r="I14" s="334"/>
      <c r="J14" s="334"/>
    </row>
    <row r="15" spans="1:10" ht="15.75" customHeight="1">
      <c r="A15" s="119"/>
      <c r="B15" s="119"/>
      <c r="C15" s="339"/>
      <c r="D15" s="119"/>
      <c r="E15" s="119"/>
      <c r="F15" s="119"/>
      <c r="G15" s="331"/>
      <c r="H15" s="342"/>
      <c r="I15" s="334"/>
      <c r="J15" s="334"/>
    </row>
    <row r="16" spans="1:10" ht="18" customHeight="1">
      <c r="A16" s="119" t="s">
        <v>241</v>
      </c>
      <c r="B16" s="119"/>
      <c r="C16" s="339"/>
      <c r="D16" s="119"/>
      <c r="E16" s="119"/>
      <c r="F16" s="119"/>
      <c r="G16" s="331"/>
      <c r="H16" s="342"/>
      <c r="I16" s="334"/>
      <c r="J16" s="334"/>
    </row>
    <row r="17" spans="1:10" ht="18" customHeight="1">
      <c r="A17" s="119"/>
      <c r="B17" s="343"/>
      <c r="C17" s="350" t="s">
        <v>269</v>
      </c>
      <c r="D17" s="351" t="s">
        <v>270</v>
      </c>
      <c r="E17" s="119"/>
      <c r="F17" s="119"/>
      <c r="G17" s="331"/>
      <c r="H17" s="342"/>
      <c r="I17" s="334"/>
      <c r="J17" s="334"/>
    </row>
    <row r="18" spans="1:10" ht="24" customHeight="1">
      <c r="A18" s="119"/>
      <c r="B18" s="156" t="s">
        <v>10</v>
      </c>
      <c r="C18" s="198">
        <f>'別紙3-2'!M50</f>
        <v>0</v>
      </c>
      <c r="D18" s="198">
        <f>C10</f>
        <v>0</v>
      </c>
      <c r="E18" s="119"/>
      <c r="F18" s="119"/>
      <c r="G18" s="119"/>
      <c r="H18" s="119"/>
      <c r="I18" s="334"/>
      <c r="J18" s="334"/>
    </row>
    <row r="19" spans="1:10" ht="24" customHeight="1">
      <c r="A19" s="119"/>
      <c r="B19" s="156" t="s">
        <v>165</v>
      </c>
      <c r="C19" s="198">
        <f>'別紙3-2'!AB50</f>
        <v>0</v>
      </c>
      <c r="D19" s="198">
        <f>C11</f>
        <v>0</v>
      </c>
      <c r="E19" s="119"/>
      <c r="F19" s="119" t="s">
        <v>238</v>
      </c>
      <c r="G19" s="119"/>
      <c r="H19" s="119"/>
      <c r="I19" s="334"/>
      <c r="J19" s="334"/>
    </row>
    <row r="20" spans="1:10" ht="24" customHeight="1" thickBot="1">
      <c r="A20" s="119"/>
      <c r="B20" s="346" t="s">
        <v>54</v>
      </c>
      <c r="C20" s="347">
        <f>SUM(C18:C19)</f>
        <v>0</v>
      </c>
      <c r="D20" s="347">
        <f>SUM(D18:D19)</f>
        <v>0</v>
      </c>
      <c r="E20" s="119"/>
      <c r="F20" s="596" t="s">
        <v>253</v>
      </c>
      <c r="G20" s="595" t="s">
        <v>166</v>
      </c>
      <c r="H20" s="596" t="s">
        <v>246</v>
      </c>
      <c r="I20" s="334"/>
      <c r="J20" s="334"/>
    </row>
    <row r="21" spans="1:10" ht="33" customHeight="1" thickBot="1">
      <c r="A21" s="119"/>
      <c r="B21" s="352" t="s">
        <v>244</v>
      </c>
      <c r="C21" s="593" t="e">
        <f>ROUND((C18+C19)/(D18+D19),0)</f>
        <v>#DIV/0!</v>
      </c>
      <c r="D21" s="594"/>
      <c r="E21" s="119"/>
      <c r="F21" s="597"/>
      <c r="G21" s="595"/>
      <c r="H21" s="597"/>
      <c r="I21" s="334"/>
      <c r="J21" s="334"/>
    </row>
    <row r="22" spans="1:10" ht="15.75" customHeight="1">
      <c r="A22" s="119"/>
      <c r="B22" s="119" t="s">
        <v>284</v>
      </c>
      <c r="C22" s="339"/>
      <c r="D22" s="119"/>
      <c r="E22" s="119"/>
      <c r="F22" s="119"/>
      <c r="G22" s="331"/>
      <c r="H22" s="342"/>
      <c r="I22" s="334"/>
      <c r="J22" s="334"/>
    </row>
    <row r="23" spans="1:10" ht="15.75" customHeight="1">
      <c r="A23" s="119"/>
      <c r="B23" s="119"/>
      <c r="C23" s="339"/>
      <c r="D23" s="119"/>
      <c r="E23" s="119"/>
      <c r="F23" s="119"/>
      <c r="G23" s="331"/>
      <c r="H23" s="342"/>
      <c r="I23" s="334"/>
      <c r="J23" s="334"/>
    </row>
    <row r="24" spans="1:10" ht="18" customHeight="1">
      <c r="A24" s="119" t="s">
        <v>242</v>
      </c>
      <c r="B24" s="119"/>
      <c r="C24" s="339"/>
      <c r="D24" s="119"/>
      <c r="E24" s="119"/>
      <c r="F24" s="119"/>
      <c r="G24" s="331"/>
      <c r="H24" s="342"/>
      <c r="I24" s="334"/>
      <c r="J24" s="334"/>
    </row>
    <row r="25" spans="1:10" ht="18" customHeight="1">
      <c r="A25" s="119"/>
      <c r="B25" s="343"/>
      <c r="C25" s="351" t="s">
        <v>239</v>
      </c>
      <c r="D25" s="351" t="s">
        <v>237</v>
      </c>
      <c r="E25" s="119"/>
      <c r="F25" s="119"/>
      <c r="G25" s="331"/>
      <c r="H25" s="342"/>
      <c r="I25" s="334"/>
      <c r="J25" s="334"/>
    </row>
    <row r="26" spans="1:10" ht="24" customHeight="1">
      <c r="A26" s="119"/>
      <c r="B26" s="156" t="s">
        <v>10</v>
      </c>
      <c r="C26" s="353">
        <f>'別紙3-2'!N50</f>
        <v>0</v>
      </c>
      <c r="D26" s="345">
        <f>D10</f>
        <v>0</v>
      </c>
      <c r="E26" s="119"/>
      <c r="F26" s="119"/>
      <c r="G26" s="119"/>
      <c r="H26" s="119"/>
      <c r="I26" s="334"/>
      <c r="J26" s="334"/>
    </row>
    <row r="27" spans="1:10" ht="24" customHeight="1">
      <c r="A27" s="119"/>
      <c r="B27" s="156" t="s">
        <v>165</v>
      </c>
      <c r="C27" s="353">
        <f>'別紙3-2'!AC50</f>
        <v>0</v>
      </c>
      <c r="D27" s="345">
        <f>D11</f>
        <v>0</v>
      </c>
      <c r="E27" s="119"/>
      <c r="F27" s="119" t="s">
        <v>238</v>
      </c>
      <c r="G27" s="119"/>
      <c r="H27" s="119"/>
      <c r="I27" s="334"/>
      <c r="J27" s="334"/>
    </row>
    <row r="28" spans="1:10" ht="24" customHeight="1" thickBot="1">
      <c r="A28" s="119"/>
      <c r="B28" s="346" t="s">
        <v>54</v>
      </c>
      <c r="C28" s="354">
        <f>SUM(C26:C27)</f>
        <v>0</v>
      </c>
      <c r="D28" s="348">
        <f>SUM(D26:D27)</f>
        <v>0</v>
      </c>
      <c r="E28" s="119"/>
      <c r="F28" s="596" t="s">
        <v>248</v>
      </c>
      <c r="G28" s="595" t="s">
        <v>166</v>
      </c>
      <c r="H28" s="596" t="s">
        <v>247</v>
      </c>
      <c r="I28" s="334"/>
      <c r="J28" s="334"/>
    </row>
    <row r="29" spans="1:10" ht="33" customHeight="1" thickBot="1">
      <c r="A29" s="119"/>
      <c r="B29" s="352" t="s">
        <v>245</v>
      </c>
      <c r="C29" s="593" t="e">
        <f>INT((C26+C27)/(D26+D27))</f>
        <v>#DIV/0!</v>
      </c>
      <c r="D29" s="594"/>
      <c r="E29" s="119"/>
      <c r="F29" s="597"/>
      <c r="G29" s="595"/>
      <c r="H29" s="597"/>
      <c r="I29" s="334"/>
      <c r="J29" s="334"/>
    </row>
    <row r="30" spans="1:10" ht="15.75" customHeight="1">
      <c r="A30" s="119"/>
      <c r="B30" s="119" t="s">
        <v>250</v>
      </c>
      <c r="C30" s="339"/>
      <c r="D30" s="119"/>
      <c r="E30" s="119"/>
      <c r="F30" s="119"/>
      <c r="G30" s="331"/>
      <c r="H30" s="342"/>
      <c r="I30" s="334"/>
      <c r="J30" s="334"/>
    </row>
    <row r="31" spans="1:10" ht="15.75" customHeight="1">
      <c r="A31" s="119"/>
      <c r="B31" s="119"/>
      <c r="C31" s="119"/>
      <c r="D31" s="119"/>
      <c r="E31" s="119"/>
      <c r="F31" s="119"/>
      <c r="G31" s="119"/>
      <c r="H31" s="119"/>
    </row>
    <row r="32" spans="1:10">
      <c r="A32" s="119" t="s">
        <v>309</v>
      </c>
      <c r="B32" s="119"/>
      <c r="C32" s="355"/>
      <c r="D32" s="119"/>
      <c r="E32" s="119"/>
      <c r="F32" s="119"/>
      <c r="G32" s="119"/>
      <c r="H32" s="119"/>
    </row>
    <row r="33" spans="2:3" ht="13.8" thickBot="1">
      <c r="C33" s="335"/>
    </row>
    <row r="34" spans="2:3" ht="24" customHeight="1" thickBot="1">
      <c r="B34" s="589"/>
      <c r="C34" s="590"/>
    </row>
    <row r="35" spans="2:3">
      <c r="C35" s="335"/>
    </row>
    <row r="36" spans="2:3">
      <c r="C36" s="335"/>
    </row>
    <row r="37" spans="2:3">
      <c r="C37" s="335"/>
    </row>
    <row r="38" spans="2:3">
      <c r="C38" s="335"/>
    </row>
    <row r="39" spans="2:3">
      <c r="C39" s="335"/>
    </row>
    <row r="40" spans="2:3">
      <c r="C40" s="335"/>
    </row>
    <row r="41" spans="2:3">
      <c r="C41" s="335"/>
    </row>
  </sheetData>
  <sheetProtection password="CC55" sheet="1" objects="1" scenarios="1"/>
  <protectedRanges>
    <protectedRange algorithmName="SHA-512" hashValue="OpP5uTLe1ElsfZL29L6LCodMpQjkACzXNexJhho48LXk5MryreBiEAtoPRCkiK2phIdfBGr4+ok/uxEY8IeorA==" saltValue="xk1lb2bCtzg/pDmJGfOWnA==" spinCount="100000" sqref="A2:H32" name="範囲1"/>
  </protectedRanges>
  <mergeCells count="15">
    <mergeCell ref="B34:C3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5"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topLeftCell="A9" zoomScaleNormal="100" zoomScaleSheetLayoutView="100" workbookViewId="0">
      <selection activeCell="N18" sqref="N18"/>
    </sheetView>
  </sheetViews>
  <sheetFormatPr defaultColWidth="9" defaultRowHeight="13.2"/>
  <cols>
    <col min="1" max="1" width="7.33203125" style="20" customWidth="1"/>
    <col min="2" max="2" width="7.6640625" style="20" customWidth="1"/>
    <col min="3" max="3" width="9.44140625" style="20" customWidth="1"/>
    <col min="4" max="5" width="2.6640625" style="22" customWidth="1"/>
    <col min="6" max="6" width="10.109375" style="20" customWidth="1"/>
    <col min="7" max="7" width="9.33203125" style="20" customWidth="1"/>
    <col min="8" max="9" width="2.6640625" style="20" customWidth="1"/>
    <col min="10" max="10" width="9.6640625" style="20" customWidth="1"/>
    <col min="11" max="12" width="8.6640625" style="20" customWidth="1"/>
    <col min="13" max="13" width="10.6640625" style="20" customWidth="1"/>
    <col min="14" max="14" width="8.6640625" style="20" customWidth="1"/>
    <col min="15" max="15" width="8.44140625" style="22" customWidth="1"/>
    <col min="16" max="16" width="7.77734375" style="20" customWidth="1"/>
    <col min="17" max="17" width="8" style="20" customWidth="1"/>
    <col min="18" max="18" width="9.33203125" style="20" customWidth="1"/>
    <col min="19" max="20" width="2.6640625" style="22" customWidth="1"/>
    <col min="21" max="21" width="9.109375" style="20" customWidth="1"/>
    <col min="22" max="22" width="9.33203125" style="20" customWidth="1"/>
    <col min="23" max="24" width="2.6640625" style="20" customWidth="1"/>
    <col min="25" max="25" width="9.77734375" style="20" customWidth="1"/>
    <col min="26" max="27" width="8.6640625" style="20" customWidth="1"/>
    <col min="28" max="28" width="11.109375" style="20" customWidth="1"/>
    <col min="29" max="29" width="8.6640625" style="20" customWidth="1"/>
    <col min="30" max="30" width="8.6640625" style="22" customWidth="1"/>
    <col min="31" max="31" width="9" style="20"/>
    <col min="32" max="32" width="9.44140625" style="20" bestFit="1" customWidth="1"/>
    <col min="33" max="16384" width="9" style="20"/>
  </cols>
  <sheetData>
    <row r="1" spans="1:30" ht="21">
      <c r="A1" s="572" t="s">
        <v>22</v>
      </c>
      <c r="B1" s="572"/>
      <c r="C1" s="572"/>
      <c r="D1" s="572"/>
      <c r="E1" s="572"/>
      <c r="F1" s="572"/>
      <c r="G1" s="572"/>
      <c r="H1" s="572"/>
      <c r="I1" s="572"/>
      <c r="J1" s="572"/>
      <c r="K1" s="572"/>
      <c r="L1" s="572"/>
      <c r="M1" s="572"/>
      <c r="N1" s="572"/>
      <c r="O1" s="572"/>
      <c r="P1" s="663"/>
      <c r="Q1" s="663"/>
      <c r="R1" s="663"/>
      <c r="S1" s="663"/>
      <c r="T1" s="663"/>
      <c r="U1" s="663"/>
      <c r="V1" s="663"/>
      <c r="W1" s="663"/>
      <c r="X1" s="663"/>
      <c r="Y1" s="663"/>
      <c r="Z1" s="663"/>
      <c r="AA1" s="663"/>
      <c r="AB1" s="663"/>
      <c r="AC1" s="663"/>
      <c r="AD1" s="663"/>
    </row>
    <row r="2" spans="1:30" ht="19.5" customHeight="1">
      <c r="A2" s="160" t="s">
        <v>21</v>
      </c>
      <c r="B2" s="24"/>
      <c r="C2" s="24"/>
      <c r="D2" s="25"/>
      <c r="E2" s="25"/>
      <c r="F2" s="24"/>
      <c r="G2" s="24"/>
      <c r="H2" s="24"/>
      <c r="I2" s="24"/>
      <c r="J2" s="24"/>
      <c r="K2" s="160"/>
      <c r="L2" s="160"/>
      <c r="M2" s="24"/>
      <c r="N2" s="24"/>
      <c r="O2" s="25"/>
      <c r="P2" s="160" t="s">
        <v>21</v>
      </c>
      <c r="Q2" s="24"/>
      <c r="R2" s="24"/>
      <c r="S2" s="25"/>
      <c r="T2" s="25"/>
      <c r="U2" s="24"/>
      <c r="V2" s="24"/>
      <c r="W2" s="24"/>
      <c r="X2" s="24"/>
      <c r="Y2" s="24"/>
      <c r="Z2" s="160"/>
      <c r="AA2" s="160"/>
      <c r="AB2" s="24"/>
      <c r="AC2" s="24"/>
      <c r="AD2" s="25"/>
    </row>
    <row r="3" spans="1:30" s="23" customFormat="1" ht="17.25" customHeight="1">
      <c r="A3" s="664" t="s">
        <v>91</v>
      </c>
      <c r="B3" s="664"/>
      <c r="C3" s="664"/>
      <c r="D3" s="664"/>
      <c r="E3" s="664"/>
      <c r="F3" s="664"/>
      <c r="G3" s="664"/>
      <c r="H3" s="664"/>
      <c r="I3" s="664"/>
      <c r="J3" s="664"/>
      <c r="K3" s="664"/>
      <c r="L3" s="664"/>
      <c r="M3" s="664"/>
      <c r="N3" s="664"/>
      <c r="O3" s="664"/>
      <c r="P3" s="664" t="s">
        <v>92</v>
      </c>
      <c r="Q3" s="664"/>
      <c r="R3" s="664"/>
      <c r="S3" s="664"/>
      <c r="T3" s="664"/>
      <c r="U3" s="664"/>
      <c r="V3" s="664"/>
      <c r="W3" s="664"/>
      <c r="X3" s="664"/>
      <c r="Y3" s="664"/>
      <c r="Z3" s="664"/>
      <c r="AA3" s="664"/>
      <c r="AB3" s="664"/>
      <c r="AC3" s="664"/>
      <c r="AD3" s="664"/>
    </row>
    <row r="4" spans="1:30" ht="10.5" customHeight="1">
      <c r="A4" s="24"/>
      <c r="B4" s="24"/>
      <c r="C4" s="24"/>
      <c r="D4" s="25"/>
      <c r="E4" s="25"/>
      <c r="F4" s="161"/>
      <c r="G4" s="161"/>
      <c r="H4" s="161"/>
      <c r="I4" s="161"/>
      <c r="J4" s="161"/>
      <c r="K4" s="24"/>
      <c r="L4" s="24"/>
      <c r="M4" s="24"/>
      <c r="N4" s="24"/>
      <c r="O4" s="25"/>
      <c r="P4" s="24"/>
      <c r="Q4" s="24"/>
      <c r="R4" s="24"/>
      <c r="S4" s="25"/>
      <c r="T4" s="25"/>
      <c r="U4" s="161"/>
      <c r="V4" s="161"/>
      <c r="W4" s="161"/>
      <c r="X4" s="161"/>
      <c r="Y4" s="161"/>
      <c r="Z4" s="24"/>
      <c r="AA4" s="24"/>
      <c r="AB4" s="24"/>
      <c r="AC4" s="24"/>
      <c r="AD4" s="25"/>
    </row>
    <row r="5" spans="1:30" ht="15" customHeight="1">
      <c r="A5" s="24"/>
      <c r="B5" s="24"/>
      <c r="C5" s="24"/>
      <c r="D5" s="25"/>
      <c r="E5" s="25"/>
      <c r="F5" s="24"/>
      <c r="G5" s="24"/>
      <c r="H5" s="24"/>
      <c r="I5" s="24"/>
      <c r="J5" s="24" t="s">
        <v>16</v>
      </c>
      <c r="K5" s="573">
        <f>別紙１!E5</f>
        <v>0</v>
      </c>
      <c r="L5" s="573"/>
      <c r="M5" s="573"/>
      <c r="N5" s="573"/>
      <c r="O5" s="573"/>
      <c r="P5" s="24"/>
      <c r="Q5" s="24"/>
      <c r="R5" s="24"/>
      <c r="S5" s="25"/>
      <c r="T5" s="25"/>
      <c r="U5" s="24"/>
      <c r="V5" s="24"/>
      <c r="W5" s="24"/>
      <c r="X5" s="24"/>
      <c r="Y5" s="24" t="s">
        <v>16</v>
      </c>
      <c r="Z5" s="573">
        <f>別紙１!E5</f>
        <v>0</v>
      </c>
      <c r="AA5" s="573"/>
      <c r="AB5" s="573"/>
      <c r="AC5" s="573"/>
      <c r="AD5" s="573"/>
    </row>
    <row r="6" spans="1:30" ht="7.5" customHeight="1" thickBot="1">
      <c r="A6" s="24"/>
      <c r="B6" s="24"/>
      <c r="C6" s="24"/>
      <c r="D6" s="25"/>
      <c r="E6" s="25"/>
      <c r="F6" s="24"/>
      <c r="G6" s="24"/>
      <c r="H6" s="24"/>
      <c r="I6" s="24"/>
      <c r="J6" s="24"/>
      <c r="K6" s="24"/>
      <c r="L6" s="24"/>
      <c r="M6" s="26"/>
      <c r="N6" s="26"/>
      <c r="O6" s="26"/>
      <c r="P6" s="24"/>
      <c r="Q6" s="24"/>
      <c r="R6" s="24"/>
      <c r="S6" s="25"/>
      <c r="T6" s="25"/>
      <c r="U6" s="24"/>
      <c r="V6" s="24"/>
      <c r="W6" s="24"/>
      <c r="X6" s="24"/>
      <c r="Y6" s="24"/>
      <c r="Z6" s="24"/>
      <c r="AA6" s="24"/>
      <c r="AB6" s="26"/>
      <c r="AC6" s="26"/>
      <c r="AD6" s="26"/>
    </row>
    <row r="7" spans="1:30" ht="14.25" customHeight="1">
      <c r="A7" s="665" t="s">
        <v>89</v>
      </c>
      <c r="B7" s="666"/>
      <c r="C7" s="676" t="s">
        <v>13</v>
      </c>
      <c r="D7" s="677"/>
      <c r="E7" s="678" t="s">
        <v>95</v>
      </c>
      <c r="F7" s="678"/>
      <c r="G7" s="679"/>
      <c r="H7" s="669"/>
      <c r="I7" s="670"/>
      <c r="J7" s="670"/>
      <c r="K7" s="670"/>
      <c r="L7" s="671"/>
      <c r="M7" s="670"/>
      <c r="N7" s="670"/>
      <c r="O7" s="684"/>
      <c r="P7" s="665" t="s">
        <v>89</v>
      </c>
      <c r="Q7" s="666"/>
      <c r="R7" s="676" t="s">
        <v>13</v>
      </c>
      <c r="S7" s="677"/>
      <c r="T7" s="678" t="s">
        <v>95</v>
      </c>
      <c r="U7" s="678"/>
      <c r="V7" s="679"/>
      <c r="W7" s="669"/>
      <c r="X7" s="670"/>
      <c r="Y7" s="670"/>
      <c r="Z7" s="670"/>
      <c r="AA7" s="671"/>
      <c r="AB7" s="670"/>
      <c r="AC7" s="670"/>
      <c r="AD7" s="684"/>
    </row>
    <row r="8" spans="1:30" ht="14.25" customHeight="1" thickBot="1">
      <c r="A8" s="667"/>
      <c r="B8" s="668"/>
      <c r="C8" s="682" t="s">
        <v>20</v>
      </c>
      <c r="D8" s="683"/>
      <c r="E8" s="680" t="s">
        <v>96</v>
      </c>
      <c r="F8" s="680"/>
      <c r="G8" s="681"/>
      <c r="H8" s="674"/>
      <c r="I8" s="672"/>
      <c r="J8" s="672"/>
      <c r="K8" s="672"/>
      <c r="L8" s="675"/>
      <c r="M8" s="453"/>
      <c r="N8" s="672"/>
      <c r="O8" s="673"/>
      <c r="P8" s="667"/>
      <c r="Q8" s="668"/>
      <c r="R8" s="682" t="s">
        <v>20</v>
      </c>
      <c r="S8" s="683"/>
      <c r="T8" s="680" t="s">
        <v>96</v>
      </c>
      <c r="U8" s="680"/>
      <c r="V8" s="681"/>
      <c r="W8" s="674"/>
      <c r="X8" s="672"/>
      <c r="Y8" s="672"/>
      <c r="Z8" s="672"/>
      <c r="AA8" s="675"/>
      <c r="AB8" s="453"/>
      <c r="AC8" s="672"/>
      <c r="AD8" s="673"/>
    </row>
    <row r="9" spans="1:30" ht="14.25" customHeight="1" thickBot="1">
      <c r="A9" s="619" t="s">
        <v>11</v>
      </c>
      <c r="B9" s="620"/>
      <c r="C9" s="618"/>
      <c r="D9" s="618"/>
      <c r="E9" s="618"/>
      <c r="F9" s="618"/>
      <c r="G9" s="618"/>
      <c r="H9" s="618"/>
      <c r="I9" s="618"/>
      <c r="J9" s="618"/>
      <c r="K9" s="618"/>
      <c r="L9" s="452"/>
      <c r="M9" s="615" t="s">
        <v>19</v>
      </c>
      <c r="N9" s="615"/>
      <c r="O9" s="616"/>
      <c r="P9" s="619" t="s">
        <v>11</v>
      </c>
      <c r="Q9" s="620"/>
      <c r="R9" s="617"/>
      <c r="S9" s="618"/>
      <c r="T9" s="618"/>
      <c r="U9" s="618"/>
      <c r="V9" s="618"/>
      <c r="W9" s="618"/>
      <c r="X9" s="618"/>
      <c r="Y9" s="618"/>
      <c r="Z9" s="618"/>
      <c r="AA9" s="452"/>
      <c r="AB9" s="615" t="s">
        <v>88</v>
      </c>
      <c r="AC9" s="615"/>
      <c r="AD9" s="616"/>
    </row>
    <row r="10" spans="1:30" ht="14.25" customHeight="1" thickBot="1">
      <c r="A10" s="619" t="s">
        <v>12</v>
      </c>
      <c r="B10" s="620"/>
      <c r="C10" s="642" t="s">
        <v>316</v>
      </c>
      <c r="D10" s="642"/>
      <c r="E10" s="642"/>
      <c r="F10" s="642"/>
      <c r="G10" s="642"/>
      <c r="H10" s="642"/>
      <c r="I10" s="642"/>
      <c r="J10" s="642"/>
      <c r="K10" s="642"/>
      <c r="L10" s="642"/>
      <c r="M10" s="642"/>
      <c r="N10" s="642"/>
      <c r="O10" s="643"/>
      <c r="P10" s="619" t="s">
        <v>12</v>
      </c>
      <c r="Q10" s="620"/>
      <c r="R10" s="697" t="s">
        <v>317</v>
      </c>
      <c r="S10" s="698"/>
      <c r="T10" s="698"/>
      <c r="U10" s="698"/>
      <c r="V10" s="698"/>
      <c r="W10" s="698"/>
      <c r="X10" s="698"/>
      <c r="Y10" s="698"/>
      <c r="Z10" s="698"/>
      <c r="AA10" s="698"/>
      <c r="AB10" s="698"/>
      <c r="AC10" s="698"/>
      <c r="AD10" s="699"/>
    </row>
    <row r="11" spans="1:30" ht="14.25" customHeight="1" thickBot="1">
      <c r="A11" s="634"/>
      <c r="B11" s="635"/>
      <c r="C11" s="636"/>
      <c r="D11" s="636"/>
      <c r="E11" s="636"/>
      <c r="F11" s="636"/>
      <c r="G11" s="636"/>
      <c r="H11" s="637"/>
      <c r="I11" s="644"/>
      <c r="J11" s="645"/>
      <c r="K11" s="645"/>
      <c r="L11" s="645"/>
      <c r="M11" s="645"/>
      <c r="N11" s="645"/>
      <c r="O11" s="646"/>
      <c r="P11" s="634"/>
      <c r="Q11" s="635"/>
      <c r="R11" s="635"/>
      <c r="S11" s="635"/>
      <c r="T11" s="635"/>
      <c r="U11" s="635"/>
      <c r="V11" s="635"/>
      <c r="W11" s="696"/>
      <c r="X11" s="685"/>
      <c r="Y11" s="686"/>
      <c r="Z11" s="686"/>
      <c r="AA11" s="686"/>
      <c r="AB11" s="686"/>
      <c r="AC11" s="686"/>
      <c r="AD11" s="687"/>
    </row>
    <row r="12" spans="1:30" ht="12.6" customHeight="1" thickBot="1">
      <c r="A12" s="24"/>
      <c r="B12" s="24"/>
      <c r="C12" s="24"/>
      <c r="D12" s="25"/>
      <c r="E12" s="25"/>
      <c r="F12" s="24"/>
      <c r="G12" s="24"/>
      <c r="H12" s="24"/>
      <c r="I12" s="24"/>
      <c r="J12" s="24"/>
      <c r="K12" s="24"/>
      <c r="L12" s="24"/>
      <c r="M12" s="24"/>
      <c r="N12" s="24"/>
      <c r="O12" s="25"/>
      <c r="P12" s="24"/>
      <c r="Q12" s="24"/>
      <c r="R12" s="24"/>
      <c r="S12" s="25"/>
      <c r="T12" s="25"/>
      <c r="U12" s="24"/>
      <c r="V12" s="24"/>
      <c r="W12" s="24"/>
      <c r="X12" s="24"/>
      <c r="Y12" s="24"/>
      <c r="Z12" s="24"/>
      <c r="AA12" s="24"/>
      <c r="AB12" s="24"/>
      <c r="AC12" s="24"/>
      <c r="AD12" s="25"/>
    </row>
    <row r="13" spans="1:30" s="24" customFormat="1">
      <c r="A13" s="652" t="s">
        <v>38</v>
      </c>
      <c r="B13" s="653"/>
      <c r="C13" s="653"/>
      <c r="D13" s="653"/>
      <c r="E13" s="653"/>
      <c r="F13" s="653"/>
      <c r="G13" s="653"/>
      <c r="H13" s="653"/>
      <c r="I13" s="653"/>
      <c r="J13" s="653"/>
      <c r="K13" s="653"/>
      <c r="L13" s="653"/>
      <c r="M13" s="653"/>
      <c r="N13" s="653"/>
      <c r="O13" s="654"/>
      <c r="P13" s="652" t="s">
        <v>40</v>
      </c>
      <c r="Q13" s="653"/>
      <c r="R13" s="653"/>
      <c r="S13" s="653"/>
      <c r="T13" s="653"/>
      <c r="U13" s="653"/>
      <c r="V13" s="653"/>
      <c r="W13" s="653"/>
      <c r="X13" s="653"/>
      <c r="Y13" s="653"/>
      <c r="Z13" s="653"/>
      <c r="AA13" s="653"/>
      <c r="AB13" s="653"/>
      <c r="AC13" s="653"/>
      <c r="AD13" s="654"/>
    </row>
    <row r="14" spans="1:30" s="24" customFormat="1" ht="13.5" customHeight="1">
      <c r="A14" s="656"/>
      <c r="B14" s="657"/>
      <c r="C14" s="649" t="s">
        <v>14</v>
      </c>
      <c r="D14" s="650"/>
      <c r="E14" s="650"/>
      <c r="F14" s="650"/>
      <c r="G14" s="650"/>
      <c r="H14" s="650"/>
      <c r="I14" s="650"/>
      <c r="J14" s="650"/>
      <c r="K14" s="651"/>
      <c r="L14" s="320"/>
      <c r="M14" s="607" t="s">
        <v>254</v>
      </c>
      <c r="N14" s="607" t="s">
        <v>81</v>
      </c>
      <c r="O14" s="660" t="s">
        <v>82</v>
      </c>
      <c r="P14" s="656"/>
      <c r="Q14" s="690"/>
      <c r="R14" s="612" t="s">
        <v>14</v>
      </c>
      <c r="S14" s="613"/>
      <c r="T14" s="613"/>
      <c r="U14" s="613"/>
      <c r="V14" s="613"/>
      <c r="W14" s="613"/>
      <c r="X14" s="613"/>
      <c r="Y14" s="613"/>
      <c r="Z14" s="614"/>
      <c r="AA14" s="320"/>
      <c r="AB14" s="607" t="s">
        <v>254</v>
      </c>
      <c r="AC14" s="607" t="s">
        <v>81</v>
      </c>
      <c r="AD14" s="660" t="s">
        <v>82</v>
      </c>
    </row>
    <row r="15" spans="1:30" s="24" customFormat="1" ht="13.5" customHeight="1">
      <c r="A15" s="658"/>
      <c r="B15" s="659"/>
      <c r="C15" s="647" t="s">
        <v>83</v>
      </c>
      <c r="D15" s="648"/>
      <c r="E15" s="648"/>
      <c r="F15" s="648"/>
      <c r="G15" s="647" t="s">
        <v>84</v>
      </c>
      <c r="H15" s="648"/>
      <c r="I15" s="648"/>
      <c r="J15" s="648"/>
      <c r="K15" s="607" t="s">
        <v>90</v>
      </c>
      <c r="L15" s="622" t="s">
        <v>235</v>
      </c>
      <c r="M15" s="608"/>
      <c r="N15" s="608"/>
      <c r="O15" s="661"/>
      <c r="P15" s="658"/>
      <c r="Q15" s="691"/>
      <c r="R15" s="609" t="s">
        <v>83</v>
      </c>
      <c r="S15" s="610"/>
      <c r="T15" s="610"/>
      <c r="U15" s="611"/>
      <c r="V15" s="609" t="s">
        <v>84</v>
      </c>
      <c r="W15" s="610"/>
      <c r="X15" s="610"/>
      <c r="Y15" s="611"/>
      <c r="Z15" s="607" t="s">
        <v>90</v>
      </c>
      <c r="AA15" s="622" t="s">
        <v>235</v>
      </c>
      <c r="AB15" s="608"/>
      <c r="AC15" s="608"/>
      <c r="AD15" s="661"/>
    </row>
    <row r="16" spans="1:30" s="24" customFormat="1" ht="13.8" thickBot="1">
      <c r="A16" s="658"/>
      <c r="B16" s="659"/>
      <c r="C16" s="655" t="s">
        <v>42</v>
      </c>
      <c r="D16" s="655"/>
      <c r="E16" s="655" t="s">
        <v>43</v>
      </c>
      <c r="F16" s="655"/>
      <c r="G16" s="655" t="s">
        <v>42</v>
      </c>
      <c r="H16" s="655"/>
      <c r="I16" s="655" t="s">
        <v>43</v>
      </c>
      <c r="J16" s="655"/>
      <c r="K16" s="608"/>
      <c r="L16" s="623"/>
      <c r="M16" s="205" t="s">
        <v>236</v>
      </c>
      <c r="N16" s="205" t="s">
        <v>8</v>
      </c>
      <c r="O16" s="661"/>
      <c r="P16" s="692"/>
      <c r="Q16" s="693"/>
      <c r="R16" s="598" t="s">
        <v>42</v>
      </c>
      <c r="S16" s="599"/>
      <c r="T16" s="598" t="s">
        <v>43</v>
      </c>
      <c r="U16" s="599"/>
      <c r="V16" s="598" t="s">
        <v>42</v>
      </c>
      <c r="W16" s="599"/>
      <c r="X16" s="598" t="s">
        <v>43</v>
      </c>
      <c r="Y16" s="599"/>
      <c r="Z16" s="689"/>
      <c r="AA16" s="623"/>
      <c r="AB16" s="205" t="s">
        <v>236</v>
      </c>
      <c r="AC16" s="27" t="s">
        <v>8</v>
      </c>
      <c r="AD16" s="688"/>
    </row>
    <row r="17" spans="1:32" s="24" customFormat="1" ht="14.25" customHeight="1" thickTop="1" thickBot="1">
      <c r="A17" s="601" t="s">
        <v>93</v>
      </c>
      <c r="B17" s="602"/>
      <c r="C17" s="28">
        <v>0.33333333333333331</v>
      </c>
      <c r="D17" s="621" t="s">
        <v>0</v>
      </c>
      <c r="E17" s="621"/>
      <c r="F17" s="29">
        <v>0.375</v>
      </c>
      <c r="G17" s="28">
        <v>0.58333333333333337</v>
      </c>
      <c r="H17" s="621" t="s">
        <v>0</v>
      </c>
      <c r="I17" s="621"/>
      <c r="J17" s="29">
        <v>0.73055555555555562</v>
      </c>
      <c r="K17" s="379">
        <f t="shared" ref="K17:K48" si="0">IF(+F17-C17+J17-G17=0,"",IF((+F17-C17+J17-G17)*1440&lt;120,"NG",+F17-C17+J17-G17))</f>
        <v>0.18888888888888899</v>
      </c>
      <c r="L17" s="207">
        <f>FLOOR(K17,"0:30")*24</f>
        <v>4.5</v>
      </c>
      <c r="M17" s="206">
        <v>6</v>
      </c>
      <c r="N17" s="381">
        <v>18</v>
      </c>
      <c r="O17" s="30"/>
      <c r="P17" s="601" t="s">
        <v>93</v>
      </c>
      <c r="Q17" s="602"/>
      <c r="R17" s="28">
        <v>0.33333333333333331</v>
      </c>
      <c r="S17" s="621" t="s">
        <v>0</v>
      </c>
      <c r="T17" s="621"/>
      <c r="U17" s="29">
        <v>0.375</v>
      </c>
      <c r="V17" s="28">
        <v>0.58333333333333337</v>
      </c>
      <c r="W17" s="621" t="s">
        <v>0</v>
      </c>
      <c r="X17" s="621"/>
      <c r="Y17" s="29">
        <v>0.73055555555555562</v>
      </c>
      <c r="Z17" s="379">
        <f>IF(+U17-R17+Y17-V17=0,"",IF((+U17-R17+Y17-V17)*1440&lt;120,"NG",+U17-R17+Y17-V17))</f>
        <v>0.18888888888888899</v>
      </c>
      <c r="AA17" s="207">
        <f>FLOOR(Z17,"0:30")*24</f>
        <v>4.5</v>
      </c>
      <c r="AB17" s="206">
        <v>6</v>
      </c>
      <c r="AC17" s="382">
        <v>18</v>
      </c>
      <c r="AD17" s="30"/>
    </row>
    <row r="18" spans="1:32" ht="14.25" customHeight="1" thickTop="1">
      <c r="A18" s="638">
        <v>45809</v>
      </c>
      <c r="B18" s="639"/>
      <c r="C18" s="391"/>
      <c r="D18" s="662" t="s">
        <v>70</v>
      </c>
      <c r="E18" s="662"/>
      <c r="F18" s="409"/>
      <c r="G18" s="410"/>
      <c r="H18" s="662" t="s">
        <v>70</v>
      </c>
      <c r="I18" s="662"/>
      <c r="J18" s="411"/>
      <c r="K18" s="412" t="str">
        <f>IF(+F18-C18+J18-G18=0,"",IF((+F18-C18+J18-G18)*1440&lt;120,"NG",+F18-C18+J18-G18))</f>
        <v/>
      </c>
      <c r="L18" s="413" t="str">
        <f>IF(K18="","",FLOOR(K18,"0:30")*24)</f>
        <v/>
      </c>
      <c r="M18" s="414"/>
      <c r="N18" s="415"/>
      <c r="O18" s="416"/>
      <c r="P18" s="694">
        <v>45931</v>
      </c>
      <c r="Q18" s="695"/>
      <c r="R18" s="383"/>
      <c r="S18" s="662" t="s">
        <v>70</v>
      </c>
      <c r="T18" s="662"/>
      <c r="U18" s="384"/>
      <c r="V18" s="385"/>
      <c r="W18" s="662" t="s">
        <v>70</v>
      </c>
      <c r="X18" s="662"/>
      <c r="Y18" s="428"/>
      <c r="Z18" s="436" t="str">
        <f>IF(+U18-R18+Y18-V18=0,"",IF((+U18-R18+Y18-V18)*1440&lt;120,"NG",+U18-R18+Y18-V18))</f>
        <v/>
      </c>
      <c r="AA18" s="437" t="str">
        <f>IF(Z18="","",FLOOR(Z18,"0:30")*24)</f>
        <v/>
      </c>
      <c r="AB18" s="429"/>
      <c r="AC18" s="430"/>
      <c r="AD18" s="431"/>
      <c r="AF18" s="301"/>
    </row>
    <row r="19" spans="1:32" ht="14.25" customHeight="1">
      <c r="A19" s="640">
        <v>45810</v>
      </c>
      <c r="B19" s="641"/>
      <c r="C19" s="365"/>
      <c r="D19" s="600"/>
      <c r="E19" s="600"/>
      <c r="F19" s="367"/>
      <c r="G19" s="365"/>
      <c r="H19" s="600"/>
      <c r="I19" s="600"/>
      <c r="J19" s="384"/>
      <c r="K19" s="426" t="str">
        <f>IF(+F19-C19+J19-G19=0,"",IF((+F19-C19+J19-G19)*1440&lt;120,"NG",+F19-C19+J19-G19))</f>
        <v/>
      </c>
      <c r="L19" s="427" t="str">
        <f t="shared" ref="L19:L47" si="1">IF(K19="","",FLOOR(K19,"0:30")*24)</f>
        <v/>
      </c>
      <c r="M19" s="422"/>
      <c r="N19" s="423"/>
      <c r="O19" s="369"/>
      <c r="P19" s="605">
        <v>45932</v>
      </c>
      <c r="Q19" s="606"/>
      <c r="R19" s="365"/>
      <c r="S19" s="600" t="s">
        <v>70</v>
      </c>
      <c r="T19" s="600"/>
      <c r="U19" s="367"/>
      <c r="V19" s="365"/>
      <c r="W19" s="600" t="s">
        <v>70</v>
      </c>
      <c r="X19" s="600"/>
      <c r="Y19" s="367"/>
      <c r="Z19" s="426" t="str">
        <f t="shared" ref="Z19:Z47" si="2">IF(+U19-R19+Y19-V19=0,"",IF((+U19-R19+Y19-V19)*1440&lt;120,"NG",+U19-R19+Y19-V19))</f>
        <v/>
      </c>
      <c r="AA19" s="427" t="str">
        <f t="shared" ref="AA19:AA47" si="3">IF(Z19="","",FLOOR(Z19,"0:30")*24)</f>
        <v/>
      </c>
      <c r="AB19" s="422"/>
      <c r="AC19" s="425"/>
      <c r="AD19" s="369"/>
    </row>
    <row r="20" spans="1:32" ht="14.25" customHeight="1">
      <c r="A20" s="640">
        <v>45811</v>
      </c>
      <c r="B20" s="641"/>
      <c r="C20" s="365"/>
      <c r="D20" s="600"/>
      <c r="E20" s="600"/>
      <c r="F20" s="367"/>
      <c r="G20" s="365"/>
      <c r="H20" s="600"/>
      <c r="I20" s="600"/>
      <c r="J20" s="384"/>
      <c r="K20" s="426" t="str">
        <f>IF(+F20-C20+J20-G20=0,"",IF((+F20-C20+J20-G20)*1440&lt;120,"NG",+F20-C20+J20-G20))</f>
        <v/>
      </c>
      <c r="L20" s="427" t="str">
        <f t="shared" si="1"/>
        <v/>
      </c>
      <c r="M20" s="422"/>
      <c r="N20" s="423"/>
      <c r="O20" s="369"/>
      <c r="P20" s="605">
        <v>45933</v>
      </c>
      <c r="Q20" s="606"/>
      <c r="R20" s="366"/>
      <c r="S20" s="600" t="s">
        <v>70</v>
      </c>
      <c r="T20" s="600"/>
      <c r="U20" s="368"/>
      <c r="V20" s="366"/>
      <c r="W20" s="600" t="s">
        <v>70</v>
      </c>
      <c r="X20" s="600"/>
      <c r="Y20" s="368"/>
      <c r="Z20" s="426" t="str">
        <f t="shared" si="2"/>
        <v/>
      </c>
      <c r="AA20" s="427" t="str">
        <f t="shared" si="3"/>
        <v/>
      </c>
      <c r="AB20" s="424"/>
      <c r="AC20" s="424"/>
      <c r="AD20" s="370"/>
    </row>
    <row r="21" spans="1:32" ht="14.25" customHeight="1">
      <c r="A21" s="640">
        <v>45812</v>
      </c>
      <c r="B21" s="641"/>
      <c r="C21" s="365"/>
      <c r="D21" s="600"/>
      <c r="E21" s="600"/>
      <c r="F21" s="367"/>
      <c r="G21" s="365"/>
      <c r="H21" s="600"/>
      <c r="I21" s="600"/>
      <c r="J21" s="384"/>
      <c r="K21" s="426" t="str">
        <f>IF(+F21-C21+J21-G21=0,"",IF((+F21-C21+J21-G21)*1440&lt;120,"NG",+F21-C21+J21-G21))</f>
        <v/>
      </c>
      <c r="L21" s="427" t="str">
        <f t="shared" si="1"/>
        <v/>
      </c>
      <c r="M21" s="422"/>
      <c r="N21" s="423"/>
      <c r="O21" s="369"/>
      <c r="P21" s="603">
        <v>45934</v>
      </c>
      <c r="Q21" s="604"/>
      <c r="R21" s="457"/>
      <c r="S21" s="600" t="s">
        <v>70</v>
      </c>
      <c r="T21" s="600"/>
      <c r="U21" s="454"/>
      <c r="V21" s="457"/>
      <c r="W21" s="600" t="s">
        <v>70</v>
      </c>
      <c r="X21" s="600"/>
      <c r="Y21" s="454"/>
      <c r="Z21" s="417" t="str">
        <f t="shared" ref="Z21" si="4">IF(+U21-R21+Y21-V21=0,"",IF((+U21-R21+Y21-V21)*1440&lt;120,"NG",+U21-R21+Y21-V21))</f>
        <v/>
      </c>
      <c r="AA21" s="418" t="str">
        <f t="shared" ref="AA21" si="5">IF(Z21="","",FLOOR(Z21,"0:30")*24)</f>
        <v/>
      </c>
      <c r="AB21" s="455"/>
      <c r="AC21" s="455"/>
      <c r="AD21" s="456"/>
    </row>
    <row r="22" spans="1:32" ht="14.25" customHeight="1">
      <c r="A22" s="640">
        <v>45813</v>
      </c>
      <c r="B22" s="641"/>
      <c r="C22" s="365"/>
      <c r="D22" s="600" t="s">
        <v>70</v>
      </c>
      <c r="E22" s="600"/>
      <c r="F22" s="367"/>
      <c r="G22" s="365"/>
      <c r="H22" s="600" t="s">
        <v>70</v>
      </c>
      <c r="I22" s="600"/>
      <c r="J22" s="384"/>
      <c r="K22" s="426" t="str">
        <f>IF(+F22-C22+J22-G22=0,"",IF((+F22-C22+J22-G22)*1440&lt;120,"NG",+F22-C22+J22-G22))</f>
        <v/>
      </c>
      <c r="L22" s="427" t="str">
        <f t="shared" si="1"/>
        <v/>
      </c>
      <c r="M22" s="422"/>
      <c r="N22" s="423"/>
      <c r="O22" s="369"/>
      <c r="P22" s="603">
        <v>45935</v>
      </c>
      <c r="Q22" s="604"/>
      <c r="R22" s="393"/>
      <c r="S22" s="600" t="s">
        <v>70</v>
      </c>
      <c r="T22" s="600"/>
      <c r="U22" s="394"/>
      <c r="V22" s="393"/>
      <c r="W22" s="600" t="s">
        <v>70</v>
      </c>
      <c r="X22" s="600"/>
      <c r="Y22" s="394"/>
      <c r="Z22" s="417" t="str">
        <f t="shared" si="2"/>
        <v/>
      </c>
      <c r="AA22" s="418" t="str">
        <f t="shared" si="3"/>
        <v/>
      </c>
      <c r="AB22" s="419"/>
      <c r="AC22" s="421"/>
      <c r="AD22" s="416"/>
    </row>
    <row r="23" spans="1:32" ht="14.25" customHeight="1">
      <c r="A23" s="640">
        <v>45814</v>
      </c>
      <c r="B23" s="641"/>
      <c r="C23" s="365"/>
      <c r="D23" s="600" t="s">
        <v>70</v>
      </c>
      <c r="E23" s="600"/>
      <c r="F23" s="367"/>
      <c r="G23" s="365"/>
      <c r="H23" s="600" t="s">
        <v>70</v>
      </c>
      <c r="I23" s="600"/>
      <c r="J23" s="384"/>
      <c r="K23" s="426" t="str">
        <f t="shared" ref="K23:K44" si="6">IF(+F23-C23+J23-G23=0,"",IF((+F23-C23+J23-G23)*1440&lt;120,"NG",+F23-C23+J23-G23))</f>
        <v/>
      </c>
      <c r="L23" s="427" t="str">
        <f t="shared" si="1"/>
        <v/>
      </c>
      <c r="M23" s="422"/>
      <c r="N23" s="423"/>
      <c r="O23" s="369"/>
      <c r="P23" s="605">
        <v>45936</v>
      </c>
      <c r="Q23" s="606"/>
      <c r="R23" s="365"/>
      <c r="S23" s="600" t="s">
        <v>70</v>
      </c>
      <c r="T23" s="600"/>
      <c r="U23" s="367"/>
      <c r="V23" s="365"/>
      <c r="W23" s="600" t="s">
        <v>70</v>
      </c>
      <c r="X23" s="600"/>
      <c r="Y23" s="367"/>
      <c r="Z23" s="426" t="str">
        <f t="shared" si="2"/>
        <v/>
      </c>
      <c r="AA23" s="427" t="str">
        <f t="shared" si="3"/>
        <v/>
      </c>
      <c r="AB23" s="422"/>
      <c r="AC23" s="425"/>
      <c r="AD23" s="369"/>
    </row>
    <row r="24" spans="1:32" ht="14.25" customHeight="1">
      <c r="A24" s="638">
        <v>45815</v>
      </c>
      <c r="B24" s="639"/>
      <c r="C24" s="393"/>
      <c r="D24" s="600" t="s">
        <v>70</v>
      </c>
      <c r="E24" s="600"/>
      <c r="F24" s="394"/>
      <c r="G24" s="393"/>
      <c r="H24" s="600" t="s">
        <v>70</v>
      </c>
      <c r="I24" s="600"/>
      <c r="J24" s="409"/>
      <c r="K24" s="417" t="str">
        <f t="shared" ref="K24" si="7">IF(+F24-C24+J24-G24=0,"",IF((+F24-C24+J24-G24)*1440&lt;120,"NG",+F24-C24+J24-G24))</f>
        <v/>
      </c>
      <c r="L24" s="418" t="str">
        <f t="shared" ref="L24" si="8">IF(K24="","",FLOOR(K24,"0:30")*24)</f>
        <v/>
      </c>
      <c r="M24" s="419"/>
      <c r="N24" s="420"/>
      <c r="O24" s="416"/>
      <c r="P24" s="605">
        <v>45937</v>
      </c>
      <c r="Q24" s="606"/>
      <c r="R24" s="365"/>
      <c r="S24" s="600" t="s">
        <v>70</v>
      </c>
      <c r="T24" s="600"/>
      <c r="U24" s="367"/>
      <c r="V24" s="365"/>
      <c r="W24" s="600" t="s">
        <v>70</v>
      </c>
      <c r="X24" s="600"/>
      <c r="Y24" s="367"/>
      <c r="Z24" s="426" t="str">
        <f t="shared" si="2"/>
        <v/>
      </c>
      <c r="AA24" s="427" t="str">
        <f t="shared" si="3"/>
        <v/>
      </c>
      <c r="AB24" s="422"/>
      <c r="AC24" s="425"/>
      <c r="AD24" s="369"/>
    </row>
    <row r="25" spans="1:32" ht="14.25" customHeight="1">
      <c r="A25" s="638">
        <v>45816</v>
      </c>
      <c r="B25" s="639"/>
      <c r="C25" s="393"/>
      <c r="D25" s="600" t="s">
        <v>70</v>
      </c>
      <c r="E25" s="600"/>
      <c r="F25" s="394"/>
      <c r="G25" s="393"/>
      <c r="H25" s="600" t="s">
        <v>70</v>
      </c>
      <c r="I25" s="600"/>
      <c r="J25" s="409"/>
      <c r="K25" s="417" t="str">
        <f t="shared" si="6"/>
        <v/>
      </c>
      <c r="L25" s="418" t="str">
        <f t="shared" si="1"/>
        <v/>
      </c>
      <c r="M25" s="419"/>
      <c r="N25" s="420"/>
      <c r="O25" s="416"/>
      <c r="P25" s="605">
        <v>45938</v>
      </c>
      <c r="Q25" s="606"/>
      <c r="R25" s="365"/>
      <c r="S25" s="600" t="s">
        <v>70</v>
      </c>
      <c r="T25" s="600"/>
      <c r="U25" s="367"/>
      <c r="V25" s="365"/>
      <c r="W25" s="600" t="s">
        <v>70</v>
      </c>
      <c r="X25" s="600"/>
      <c r="Y25" s="367"/>
      <c r="Z25" s="426" t="str">
        <f t="shared" si="2"/>
        <v/>
      </c>
      <c r="AA25" s="427" t="str">
        <f t="shared" si="3"/>
        <v/>
      </c>
      <c r="AB25" s="422"/>
      <c r="AC25" s="425"/>
      <c r="AD25" s="369"/>
    </row>
    <row r="26" spans="1:32" ht="14.25" customHeight="1">
      <c r="A26" s="640">
        <v>45817</v>
      </c>
      <c r="B26" s="641"/>
      <c r="C26" s="365"/>
      <c r="D26" s="600" t="s">
        <v>70</v>
      </c>
      <c r="E26" s="600"/>
      <c r="F26" s="367"/>
      <c r="G26" s="365"/>
      <c r="H26" s="600" t="s">
        <v>70</v>
      </c>
      <c r="I26" s="600"/>
      <c r="J26" s="384"/>
      <c r="K26" s="426" t="str">
        <f t="shared" si="6"/>
        <v/>
      </c>
      <c r="L26" s="427" t="str">
        <f t="shared" si="1"/>
        <v/>
      </c>
      <c r="M26" s="422"/>
      <c r="N26" s="423"/>
      <c r="O26" s="369"/>
      <c r="P26" s="605">
        <v>45939</v>
      </c>
      <c r="Q26" s="606"/>
      <c r="R26" s="365"/>
      <c r="S26" s="600" t="s">
        <v>70</v>
      </c>
      <c r="T26" s="600"/>
      <c r="U26" s="367"/>
      <c r="V26" s="365"/>
      <c r="W26" s="600" t="s">
        <v>70</v>
      </c>
      <c r="X26" s="600"/>
      <c r="Y26" s="367"/>
      <c r="Z26" s="426" t="str">
        <f t="shared" si="2"/>
        <v/>
      </c>
      <c r="AA26" s="427" t="str">
        <f t="shared" si="3"/>
        <v/>
      </c>
      <c r="AB26" s="422"/>
      <c r="AC26" s="425"/>
      <c r="AD26" s="369"/>
    </row>
    <row r="27" spans="1:32" ht="14.25" customHeight="1">
      <c r="A27" s="640">
        <v>45818</v>
      </c>
      <c r="B27" s="641"/>
      <c r="C27" s="365"/>
      <c r="D27" s="600" t="s">
        <v>70</v>
      </c>
      <c r="E27" s="600"/>
      <c r="F27" s="367"/>
      <c r="G27" s="365"/>
      <c r="H27" s="600" t="s">
        <v>70</v>
      </c>
      <c r="I27" s="600"/>
      <c r="J27" s="384"/>
      <c r="K27" s="426" t="str">
        <f t="shared" si="6"/>
        <v/>
      </c>
      <c r="L27" s="427" t="str">
        <f t="shared" si="1"/>
        <v/>
      </c>
      <c r="M27" s="422"/>
      <c r="N27" s="423"/>
      <c r="O27" s="369"/>
      <c r="P27" s="605">
        <v>45940</v>
      </c>
      <c r="Q27" s="606"/>
      <c r="R27" s="366"/>
      <c r="S27" s="600" t="s">
        <v>70</v>
      </c>
      <c r="T27" s="600"/>
      <c r="U27" s="368"/>
      <c r="V27" s="366"/>
      <c r="W27" s="600" t="s">
        <v>70</v>
      </c>
      <c r="X27" s="600"/>
      <c r="Y27" s="368"/>
      <c r="Z27" s="426" t="str">
        <f t="shared" si="2"/>
        <v/>
      </c>
      <c r="AA27" s="427" t="str">
        <f t="shared" si="3"/>
        <v/>
      </c>
      <c r="AB27" s="424"/>
      <c r="AC27" s="424"/>
      <c r="AD27" s="370"/>
    </row>
    <row r="28" spans="1:32" ht="14.25" customHeight="1">
      <c r="A28" s="640">
        <v>45819</v>
      </c>
      <c r="B28" s="641"/>
      <c r="C28" s="365"/>
      <c r="D28" s="600" t="s">
        <v>70</v>
      </c>
      <c r="E28" s="600"/>
      <c r="F28" s="367"/>
      <c r="G28" s="365"/>
      <c r="H28" s="600" t="s">
        <v>70</v>
      </c>
      <c r="I28" s="600"/>
      <c r="J28" s="384"/>
      <c r="K28" s="426" t="str">
        <f t="shared" si="6"/>
        <v/>
      </c>
      <c r="L28" s="427" t="str">
        <f t="shared" si="1"/>
        <v/>
      </c>
      <c r="M28" s="422"/>
      <c r="N28" s="423"/>
      <c r="O28" s="369"/>
      <c r="P28" s="603">
        <v>45941</v>
      </c>
      <c r="Q28" s="604"/>
      <c r="R28" s="457"/>
      <c r="S28" s="600" t="s">
        <v>70</v>
      </c>
      <c r="T28" s="600"/>
      <c r="U28" s="454"/>
      <c r="V28" s="457"/>
      <c r="W28" s="600" t="s">
        <v>70</v>
      </c>
      <c r="X28" s="600"/>
      <c r="Y28" s="454"/>
      <c r="Z28" s="417" t="str">
        <f t="shared" ref="Z28" si="9">IF(+U28-R28+Y28-V28=0,"",IF((+U28-R28+Y28-V28)*1440&lt;120,"NG",+U28-R28+Y28-V28))</f>
        <v/>
      </c>
      <c r="AA28" s="418" t="str">
        <f t="shared" ref="AA28" si="10">IF(Z28="","",FLOOR(Z28,"0:30")*24)</f>
        <v/>
      </c>
      <c r="AB28" s="455"/>
      <c r="AC28" s="455"/>
      <c r="AD28" s="456"/>
    </row>
    <row r="29" spans="1:32" ht="14.25" customHeight="1">
      <c r="A29" s="640">
        <v>45820</v>
      </c>
      <c r="B29" s="641"/>
      <c r="C29" s="365"/>
      <c r="D29" s="600" t="s">
        <v>70</v>
      </c>
      <c r="E29" s="600"/>
      <c r="F29" s="367"/>
      <c r="G29" s="365"/>
      <c r="H29" s="600" t="s">
        <v>70</v>
      </c>
      <c r="I29" s="600"/>
      <c r="J29" s="384"/>
      <c r="K29" s="426" t="str">
        <f t="shared" si="6"/>
        <v/>
      </c>
      <c r="L29" s="427" t="str">
        <f t="shared" si="1"/>
        <v/>
      </c>
      <c r="M29" s="422"/>
      <c r="N29" s="423"/>
      <c r="O29" s="369"/>
      <c r="P29" s="603">
        <v>45942</v>
      </c>
      <c r="Q29" s="604"/>
      <c r="R29" s="393"/>
      <c r="S29" s="600" t="s">
        <v>70</v>
      </c>
      <c r="T29" s="600"/>
      <c r="U29" s="394"/>
      <c r="V29" s="393"/>
      <c r="W29" s="600" t="s">
        <v>70</v>
      </c>
      <c r="X29" s="600"/>
      <c r="Y29" s="394"/>
      <c r="Z29" s="417" t="str">
        <f t="shared" si="2"/>
        <v/>
      </c>
      <c r="AA29" s="418" t="str">
        <f t="shared" si="3"/>
        <v/>
      </c>
      <c r="AB29" s="419"/>
      <c r="AC29" s="421"/>
      <c r="AD29" s="416"/>
    </row>
    <row r="30" spans="1:32" ht="14.25" customHeight="1">
      <c r="A30" s="640">
        <v>45821</v>
      </c>
      <c r="B30" s="641"/>
      <c r="C30" s="365"/>
      <c r="D30" s="600" t="s">
        <v>70</v>
      </c>
      <c r="E30" s="600"/>
      <c r="F30" s="368"/>
      <c r="G30" s="365"/>
      <c r="H30" s="600" t="s">
        <v>70</v>
      </c>
      <c r="I30" s="600"/>
      <c r="J30" s="384"/>
      <c r="K30" s="426" t="str">
        <f t="shared" si="6"/>
        <v/>
      </c>
      <c r="L30" s="427" t="str">
        <f t="shared" si="1"/>
        <v/>
      </c>
      <c r="M30" s="422"/>
      <c r="N30" s="423"/>
      <c r="O30" s="369"/>
      <c r="P30" s="603">
        <v>45943</v>
      </c>
      <c r="Q30" s="604"/>
      <c r="R30" s="393"/>
      <c r="S30" s="600" t="s">
        <v>70</v>
      </c>
      <c r="T30" s="600"/>
      <c r="U30" s="394"/>
      <c r="V30" s="393"/>
      <c r="W30" s="600" t="s">
        <v>70</v>
      </c>
      <c r="X30" s="600"/>
      <c r="Y30" s="394"/>
      <c r="Z30" s="417" t="str">
        <f t="shared" si="2"/>
        <v/>
      </c>
      <c r="AA30" s="418" t="str">
        <f t="shared" si="3"/>
        <v/>
      </c>
      <c r="AB30" s="419"/>
      <c r="AC30" s="421"/>
      <c r="AD30" s="416"/>
    </row>
    <row r="31" spans="1:32" ht="14.25" customHeight="1">
      <c r="A31" s="638">
        <v>45822</v>
      </c>
      <c r="B31" s="639"/>
      <c r="C31" s="393"/>
      <c r="D31" s="600" t="s">
        <v>70</v>
      </c>
      <c r="E31" s="600"/>
      <c r="F31" s="454"/>
      <c r="G31" s="393"/>
      <c r="H31" s="600" t="s">
        <v>70</v>
      </c>
      <c r="I31" s="600"/>
      <c r="J31" s="409"/>
      <c r="K31" s="417" t="str">
        <f t="shared" ref="K31" si="11">IF(+F31-C31+J31-G31=0,"",IF((+F31-C31+J31-G31)*1440&lt;120,"NG",+F31-C31+J31-G31))</f>
        <v/>
      </c>
      <c r="L31" s="418" t="str">
        <f t="shared" ref="L31" si="12">IF(K31="","",FLOOR(K31,"0:30")*24)</f>
        <v/>
      </c>
      <c r="M31" s="455"/>
      <c r="N31" s="455"/>
      <c r="O31" s="456"/>
      <c r="P31" s="605">
        <v>45944</v>
      </c>
      <c r="Q31" s="606"/>
      <c r="R31" s="365"/>
      <c r="S31" s="600" t="s">
        <v>70</v>
      </c>
      <c r="T31" s="600"/>
      <c r="U31" s="367"/>
      <c r="V31" s="365"/>
      <c r="W31" s="600" t="s">
        <v>70</v>
      </c>
      <c r="X31" s="600"/>
      <c r="Y31" s="367"/>
      <c r="Z31" s="426" t="str">
        <f t="shared" si="2"/>
        <v/>
      </c>
      <c r="AA31" s="427" t="str">
        <f t="shared" si="3"/>
        <v/>
      </c>
      <c r="AB31" s="422"/>
      <c r="AC31" s="425"/>
      <c r="AD31" s="369"/>
    </row>
    <row r="32" spans="1:32" ht="14.25" customHeight="1">
      <c r="A32" s="638">
        <v>45823</v>
      </c>
      <c r="B32" s="639"/>
      <c r="C32" s="393"/>
      <c r="D32" s="600" t="s">
        <v>70</v>
      </c>
      <c r="E32" s="600"/>
      <c r="F32" s="394"/>
      <c r="G32" s="393"/>
      <c r="H32" s="600" t="s">
        <v>70</v>
      </c>
      <c r="I32" s="600"/>
      <c r="J32" s="394"/>
      <c r="K32" s="417" t="str">
        <f t="shared" si="6"/>
        <v/>
      </c>
      <c r="L32" s="418" t="str">
        <f t="shared" si="1"/>
        <v/>
      </c>
      <c r="M32" s="419"/>
      <c r="N32" s="421"/>
      <c r="O32" s="416"/>
      <c r="P32" s="605">
        <v>45945</v>
      </c>
      <c r="Q32" s="606"/>
      <c r="R32" s="365"/>
      <c r="S32" s="600" t="s">
        <v>70</v>
      </c>
      <c r="T32" s="600"/>
      <c r="U32" s="367"/>
      <c r="V32" s="365"/>
      <c r="W32" s="600" t="s">
        <v>70</v>
      </c>
      <c r="X32" s="600"/>
      <c r="Y32" s="367"/>
      <c r="Z32" s="426" t="str">
        <f t="shared" si="2"/>
        <v/>
      </c>
      <c r="AA32" s="427" t="str">
        <f t="shared" si="3"/>
        <v/>
      </c>
      <c r="AB32" s="422"/>
      <c r="AC32" s="425"/>
      <c r="AD32" s="369"/>
    </row>
    <row r="33" spans="1:30" ht="14.25" customHeight="1">
      <c r="A33" s="640">
        <v>45824</v>
      </c>
      <c r="B33" s="641"/>
      <c r="C33" s="365"/>
      <c r="D33" s="600" t="s">
        <v>70</v>
      </c>
      <c r="E33" s="600"/>
      <c r="F33" s="367"/>
      <c r="G33" s="365"/>
      <c r="H33" s="600" t="s">
        <v>70</v>
      </c>
      <c r="I33" s="600"/>
      <c r="J33" s="367"/>
      <c r="K33" s="426" t="str">
        <f t="shared" si="6"/>
        <v/>
      </c>
      <c r="L33" s="427" t="str">
        <f t="shared" si="1"/>
        <v/>
      </c>
      <c r="M33" s="422"/>
      <c r="N33" s="425"/>
      <c r="O33" s="369"/>
      <c r="P33" s="605">
        <v>45946</v>
      </c>
      <c r="Q33" s="606"/>
      <c r="R33" s="365"/>
      <c r="S33" s="600" t="s">
        <v>70</v>
      </c>
      <c r="T33" s="600"/>
      <c r="U33" s="367"/>
      <c r="V33" s="365"/>
      <c r="W33" s="600" t="s">
        <v>70</v>
      </c>
      <c r="X33" s="600"/>
      <c r="Y33" s="367"/>
      <c r="Z33" s="426" t="str">
        <f t="shared" si="2"/>
        <v/>
      </c>
      <c r="AA33" s="427" t="str">
        <f t="shared" si="3"/>
        <v/>
      </c>
      <c r="AB33" s="422"/>
      <c r="AC33" s="425"/>
      <c r="AD33" s="369"/>
    </row>
    <row r="34" spans="1:30" ht="14.25" customHeight="1">
      <c r="A34" s="640">
        <v>45825</v>
      </c>
      <c r="B34" s="641"/>
      <c r="C34" s="365"/>
      <c r="D34" s="600" t="s">
        <v>70</v>
      </c>
      <c r="E34" s="600"/>
      <c r="F34" s="367"/>
      <c r="G34" s="365"/>
      <c r="H34" s="600" t="s">
        <v>70</v>
      </c>
      <c r="I34" s="600"/>
      <c r="J34" s="367"/>
      <c r="K34" s="426" t="str">
        <f t="shared" si="6"/>
        <v/>
      </c>
      <c r="L34" s="427" t="str">
        <f t="shared" si="1"/>
        <v/>
      </c>
      <c r="M34" s="422"/>
      <c r="N34" s="425"/>
      <c r="O34" s="369"/>
      <c r="P34" s="605">
        <v>45947</v>
      </c>
      <c r="Q34" s="606"/>
      <c r="R34" s="365"/>
      <c r="S34" s="600" t="s">
        <v>70</v>
      </c>
      <c r="T34" s="600"/>
      <c r="U34" s="367"/>
      <c r="V34" s="365"/>
      <c r="W34" s="600" t="s">
        <v>70</v>
      </c>
      <c r="X34" s="600"/>
      <c r="Y34" s="367"/>
      <c r="Z34" s="426" t="str">
        <f t="shared" si="2"/>
        <v/>
      </c>
      <c r="AA34" s="427" t="str">
        <f t="shared" si="3"/>
        <v/>
      </c>
      <c r="AB34" s="422"/>
      <c r="AC34" s="425"/>
      <c r="AD34" s="369"/>
    </row>
    <row r="35" spans="1:30" ht="14.25" customHeight="1">
      <c r="A35" s="640">
        <v>45826</v>
      </c>
      <c r="B35" s="641"/>
      <c r="C35" s="365"/>
      <c r="D35" s="600" t="s">
        <v>70</v>
      </c>
      <c r="E35" s="600"/>
      <c r="F35" s="367"/>
      <c r="G35" s="365"/>
      <c r="H35" s="600" t="s">
        <v>70</v>
      </c>
      <c r="I35" s="600"/>
      <c r="J35" s="367"/>
      <c r="K35" s="426" t="str">
        <f t="shared" si="6"/>
        <v/>
      </c>
      <c r="L35" s="427" t="str">
        <f t="shared" si="1"/>
        <v/>
      </c>
      <c r="M35" s="422"/>
      <c r="N35" s="425"/>
      <c r="O35" s="369"/>
      <c r="P35" s="603">
        <v>45948</v>
      </c>
      <c r="Q35" s="604"/>
      <c r="R35" s="457"/>
      <c r="S35" s="600" t="s">
        <v>70</v>
      </c>
      <c r="T35" s="600"/>
      <c r="U35" s="454"/>
      <c r="V35" s="457"/>
      <c r="W35" s="600" t="s">
        <v>70</v>
      </c>
      <c r="X35" s="600"/>
      <c r="Y35" s="454"/>
      <c r="Z35" s="417" t="str">
        <f t="shared" ref="Z35" si="13">IF(+U35-R35+Y35-V35=0,"",IF((+U35-R35+Y35-V35)*1440&lt;120,"NG",+U35-R35+Y35-V35))</f>
        <v/>
      </c>
      <c r="AA35" s="418" t="str">
        <f t="shared" ref="AA35" si="14">IF(Z35="","",FLOOR(Z35,"0:30")*24)</f>
        <v/>
      </c>
      <c r="AB35" s="455"/>
      <c r="AC35" s="455"/>
      <c r="AD35" s="456"/>
    </row>
    <row r="36" spans="1:30" ht="14.25" customHeight="1">
      <c r="A36" s="640">
        <v>45827</v>
      </c>
      <c r="B36" s="641"/>
      <c r="C36" s="365"/>
      <c r="D36" s="600" t="s">
        <v>70</v>
      </c>
      <c r="E36" s="600"/>
      <c r="F36" s="367"/>
      <c r="G36" s="365"/>
      <c r="H36" s="600" t="s">
        <v>70</v>
      </c>
      <c r="I36" s="600"/>
      <c r="J36" s="367"/>
      <c r="K36" s="426" t="str">
        <f t="shared" si="6"/>
        <v/>
      </c>
      <c r="L36" s="427" t="str">
        <f t="shared" si="1"/>
        <v/>
      </c>
      <c r="M36" s="422"/>
      <c r="N36" s="425"/>
      <c r="O36" s="369"/>
      <c r="P36" s="603">
        <v>45949</v>
      </c>
      <c r="Q36" s="604"/>
      <c r="R36" s="393"/>
      <c r="S36" s="600" t="s">
        <v>70</v>
      </c>
      <c r="T36" s="600"/>
      <c r="U36" s="394"/>
      <c r="V36" s="393"/>
      <c r="W36" s="600" t="s">
        <v>70</v>
      </c>
      <c r="X36" s="600"/>
      <c r="Y36" s="394"/>
      <c r="Z36" s="417" t="str">
        <f t="shared" si="2"/>
        <v/>
      </c>
      <c r="AA36" s="418" t="str">
        <f t="shared" si="3"/>
        <v/>
      </c>
      <c r="AB36" s="419"/>
      <c r="AC36" s="421"/>
      <c r="AD36" s="416"/>
    </row>
    <row r="37" spans="1:30" ht="14.25" customHeight="1">
      <c r="A37" s="640">
        <v>45828</v>
      </c>
      <c r="B37" s="641"/>
      <c r="C37" s="365"/>
      <c r="D37" s="600" t="s">
        <v>70</v>
      </c>
      <c r="E37" s="600"/>
      <c r="F37" s="367"/>
      <c r="G37" s="365"/>
      <c r="H37" s="600" t="s">
        <v>70</v>
      </c>
      <c r="I37" s="600"/>
      <c r="J37" s="367"/>
      <c r="K37" s="426" t="str">
        <f t="shared" si="6"/>
        <v/>
      </c>
      <c r="L37" s="427" t="str">
        <f t="shared" si="1"/>
        <v/>
      </c>
      <c r="M37" s="422"/>
      <c r="N37" s="425"/>
      <c r="O37" s="369"/>
      <c r="P37" s="605">
        <v>45950</v>
      </c>
      <c r="Q37" s="606"/>
      <c r="R37" s="365"/>
      <c r="S37" s="600" t="s">
        <v>70</v>
      </c>
      <c r="T37" s="600"/>
      <c r="U37" s="367"/>
      <c r="V37" s="365"/>
      <c r="W37" s="600" t="s">
        <v>70</v>
      </c>
      <c r="X37" s="600"/>
      <c r="Y37" s="367"/>
      <c r="Z37" s="426" t="str">
        <f t="shared" si="2"/>
        <v/>
      </c>
      <c r="AA37" s="427" t="str">
        <f t="shared" si="3"/>
        <v/>
      </c>
      <c r="AB37" s="422"/>
      <c r="AC37" s="425"/>
      <c r="AD37" s="369"/>
    </row>
    <row r="38" spans="1:30" ht="14.25" customHeight="1">
      <c r="A38" s="638">
        <v>45829</v>
      </c>
      <c r="B38" s="639"/>
      <c r="C38" s="393"/>
      <c r="D38" s="600" t="s">
        <v>70</v>
      </c>
      <c r="E38" s="600"/>
      <c r="F38" s="394"/>
      <c r="G38" s="393"/>
      <c r="H38" s="600" t="s">
        <v>70</v>
      </c>
      <c r="I38" s="600"/>
      <c r="J38" s="394"/>
      <c r="K38" s="417" t="str">
        <f t="shared" ref="K38" si="15">IF(+F38-C38+J38-G38=0,"",IF((+F38-C38+J38-G38)*1440&lt;120,"NG",+F38-C38+J38-G38))</f>
        <v/>
      </c>
      <c r="L38" s="418" t="str">
        <f t="shared" ref="L38" si="16">IF(K38="","",FLOOR(K38,"0:30")*24)</f>
        <v/>
      </c>
      <c r="M38" s="419"/>
      <c r="N38" s="421"/>
      <c r="O38" s="416"/>
      <c r="P38" s="605">
        <v>45951</v>
      </c>
      <c r="Q38" s="606"/>
      <c r="R38" s="365"/>
      <c r="S38" s="600" t="s">
        <v>70</v>
      </c>
      <c r="T38" s="600"/>
      <c r="U38" s="367"/>
      <c r="V38" s="365"/>
      <c r="W38" s="600" t="s">
        <v>70</v>
      </c>
      <c r="X38" s="600"/>
      <c r="Y38" s="367"/>
      <c r="Z38" s="426" t="str">
        <f t="shared" si="2"/>
        <v/>
      </c>
      <c r="AA38" s="427" t="str">
        <f t="shared" si="3"/>
        <v/>
      </c>
      <c r="AB38" s="422"/>
      <c r="AC38" s="425"/>
      <c r="AD38" s="369"/>
    </row>
    <row r="39" spans="1:30" ht="14.25" customHeight="1">
      <c r="A39" s="638">
        <v>45830</v>
      </c>
      <c r="B39" s="639"/>
      <c r="C39" s="393"/>
      <c r="D39" s="600" t="s">
        <v>70</v>
      </c>
      <c r="E39" s="600"/>
      <c r="F39" s="394"/>
      <c r="G39" s="393"/>
      <c r="H39" s="600" t="s">
        <v>70</v>
      </c>
      <c r="I39" s="600"/>
      <c r="J39" s="394"/>
      <c r="K39" s="417" t="str">
        <f t="shared" si="6"/>
        <v/>
      </c>
      <c r="L39" s="418" t="str">
        <f t="shared" si="1"/>
        <v/>
      </c>
      <c r="M39" s="419"/>
      <c r="N39" s="421"/>
      <c r="O39" s="416"/>
      <c r="P39" s="605">
        <v>45952</v>
      </c>
      <c r="Q39" s="606"/>
      <c r="R39" s="365"/>
      <c r="S39" s="600" t="s">
        <v>70</v>
      </c>
      <c r="T39" s="600"/>
      <c r="U39" s="367"/>
      <c r="V39" s="365"/>
      <c r="W39" s="600" t="s">
        <v>70</v>
      </c>
      <c r="X39" s="600"/>
      <c r="Y39" s="367"/>
      <c r="Z39" s="426" t="str">
        <f t="shared" si="2"/>
        <v/>
      </c>
      <c r="AA39" s="427" t="str">
        <f t="shared" si="3"/>
        <v/>
      </c>
      <c r="AB39" s="422"/>
      <c r="AC39" s="425"/>
      <c r="AD39" s="369"/>
    </row>
    <row r="40" spans="1:30" ht="14.25" customHeight="1">
      <c r="A40" s="640">
        <v>45831</v>
      </c>
      <c r="B40" s="641"/>
      <c r="C40" s="365"/>
      <c r="D40" s="600" t="s">
        <v>70</v>
      </c>
      <c r="E40" s="600"/>
      <c r="F40" s="367"/>
      <c r="G40" s="365"/>
      <c r="H40" s="600" t="s">
        <v>70</v>
      </c>
      <c r="I40" s="600"/>
      <c r="J40" s="367"/>
      <c r="K40" s="426" t="str">
        <f t="shared" si="6"/>
        <v/>
      </c>
      <c r="L40" s="427" t="str">
        <f t="shared" si="1"/>
        <v/>
      </c>
      <c r="M40" s="422"/>
      <c r="N40" s="425"/>
      <c r="O40" s="369"/>
      <c r="P40" s="605">
        <v>45953</v>
      </c>
      <c r="Q40" s="606"/>
      <c r="R40" s="365"/>
      <c r="S40" s="600" t="s">
        <v>70</v>
      </c>
      <c r="T40" s="600"/>
      <c r="U40" s="367"/>
      <c r="V40" s="365"/>
      <c r="W40" s="600" t="s">
        <v>70</v>
      </c>
      <c r="X40" s="600"/>
      <c r="Y40" s="367"/>
      <c r="Z40" s="426" t="str">
        <f t="shared" si="2"/>
        <v/>
      </c>
      <c r="AA40" s="427" t="str">
        <f t="shared" si="3"/>
        <v/>
      </c>
      <c r="AB40" s="422"/>
      <c r="AC40" s="425"/>
      <c r="AD40" s="369"/>
    </row>
    <row r="41" spans="1:30" ht="14.25" customHeight="1">
      <c r="A41" s="640">
        <v>45832</v>
      </c>
      <c r="B41" s="641"/>
      <c r="C41" s="365"/>
      <c r="D41" s="600" t="s">
        <v>70</v>
      </c>
      <c r="E41" s="600"/>
      <c r="F41" s="367"/>
      <c r="G41" s="365"/>
      <c r="H41" s="600" t="s">
        <v>70</v>
      </c>
      <c r="I41" s="600"/>
      <c r="J41" s="367"/>
      <c r="K41" s="426" t="str">
        <f t="shared" si="6"/>
        <v/>
      </c>
      <c r="L41" s="427" t="str">
        <f t="shared" si="1"/>
        <v/>
      </c>
      <c r="M41" s="422"/>
      <c r="N41" s="425"/>
      <c r="O41" s="369"/>
      <c r="P41" s="605">
        <v>45954</v>
      </c>
      <c r="Q41" s="606"/>
      <c r="R41" s="366"/>
      <c r="S41" s="600" t="s">
        <v>70</v>
      </c>
      <c r="T41" s="600"/>
      <c r="U41" s="368"/>
      <c r="V41" s="366"/>
      <c r="W41" s="600" t="s">
        <v>70</v>
      </c>
      <c r="X41" s="600"/>
      <c r="Y41" s="368"/>
      <c r="Z41" s="426" t="str">
        <f t="shared" si="2"/>
        <v/>
      </c>
      <c r="AA41" s="427" t="str">
        <f t="shared" si="3"/>
        <v/>
      </c>
      <c r="AB41" s="424"/>
      <c r="AC41" s="424"/>
      <c r="AD41" s="370"/>
    </row>
    <row r="42" spans="1:30" ht="14.25" customHeight="1">
      <c r="A42" s="640">
        <v>45833</v>
      </c>
      <c r="B42" s="641"/>
      <c r="C42" s="365"/>
      <c r="D42" s="600" t="s">
        <v>70</v>
      </c>
      <c r="E42" s="600"/>
      <c r="F42" s="367"/>
      <c r="G42" s="365"/>
      <c r="H42" s="600" t="s">
        <v>70</v>
      </c>
      <c r="I42" s="600"/>
      <c r="J42" s="367"/>
      <c r="K42" s="426" t="str">
        <f t="shared" si="6"/>
        <v/>
      </c>
      <c r="L42" s="427" t="str">
        <f t="shared" si="1"/>
        <v/>
      </c>
      <c r="M42" s="422"/>
      <c r="N42" s="425"/>
      <c r="O42" s="369"/>
      <c r="P42" s="603">
        <v>45955</v>
      </c>
      <c r="Q42" s="604"/>
      <c r="R42" s="457"/>
      <c r="S42" s="600" t="s">
        <v>70</v>
      </c>
      <c r="T42" s="600"/>
      <c r="U42" s="454"/>
      <c r="V42" s="457"/>
      <c r="W42" s="600" t="s">
        <v>70</v>
      </c>
      <c r="X42" s="600"/>
      <c r="Y42" s="454"/>
      <c r="Z42" s="417" t="str">
        <f t="shared" ref="Z42" si="17">IF(+U42-R42+Y42-V42=0,"",IF((+U42-R42+Y42-V42)*1440&lt;120,"NG",+U42-R42+Y42-V42))</f>
        <v/>
      </c>
      <c r="AA42" s="418" t="str">
        <f t="shared" ref="AA42" si="18">IF(Z42="","",FLOOR(Z42,"0:30")*24)</f>
        <v/>
      </c>
      <c r="AB42" s="455"/>
      <c r="AC42" s="455"/>
      <c r="AD42" s="456"/>
    </row>
    <row r="43" spans="1:30" ht="14.25" customHeight="1">
      <c r="A43" s="640">
        <v>45834</v>
      </c>
      <c r="B43" s="641"/>
      <c r="C43" s="365"/>
      <c r="D43" s="600" t="s">
        <v>70</v>
      </c>
      <c r="E43" s="600"/>
      <c r="F43" s="367"/>
      <c r="G43" s="365"/>
      <c r="H43" s="600" t="s">
        <v>70</v>
      </c>
      <c r="I43" s="600"/>
      <c r="J43" s="367"/>
      <c r="K43" s="426" t="str">
        <f t="shared" si="6"/>
        <v/>
      </c>
      <c r="L43" s="427" t="str">
        <f>IF(K43="","",FLOOR(K43,"0:30")*24)</f>
        <v/>
      </c>
      <c r="M43" s="422"/>
      <c r="N43" s="425"/>
      <c r="O43" s="369"/>
      <c r="P43" s="603">
        <v>45956</v>
      </c>
      <c r="Q43" s="604"/>
      <c r="R43" s="393"/>
      <c r="S43" s="600" t="s">
        <v>70</v>
      </c>
      <c r="T43" s="600"/>
      <c r="U43" s="394"/>
      <c r="V43" s="393"/>
      <c r="W43" s="600" t="s">
        <v>70</v>
      </c>
      <c r="X43" s="600"/>
      <c r="Y43" s="394"/>
      <c r="Z43" s="417" t="str">
        <f t="shared" si="2"/>
        <v/>
      </c>
      <c r="AA43" s="418" t="str">
        <f t="shared" si="3"/>
        <v/>
      </c>
      <c r="AB43" s="419"/>
      <c r="AC43" s="421"/>
      <c r="AD43" s="416"/>
    </row>
    <row r="44" spans="1:30" ht="14.25" customHeight="1">
      <c r="A44" s="640">
        <v>45835</v>
      </c>
      <c r="B44" s="641"/>
      <c r="C44" s="365"/>
      <c r="D44" s="600" t="s">
        <v>70</v>
      </c>
      <c r="E44" s="600"/>
      <c r="F44" s="367"/>
      <c r="G44" s="365"/>
      <c r="H44" s="600" t="s">
        <v>70</v>
      </c>
      <c r="I44" s="600"/>
      <c r="J44" s="367"/>
      <c r="K44" s="426" t="str">
        <f t="shared" si="6"/>
        <v/>
      </c>
      <c r="L44" s="427" t="str">
        <f t="shared" si="1"/>
        <v/>
      </c>
      <c r="M44" s="422"/>
      <c r="N44" s="425"/>
      <c r="O44" s="369"/>
      <c r="P44" s="605">
        <v>45957</v>
      </c>
      <c r="Q44" s="606"/>
      <c r="R44" s="365"/>
      <c r="S44" s="600" t="s">
        <v>70</v>
      </c>
      <c r="T44" s="600"/>
      <c r="U44" s="367"/>
      <c r="V44" s="365"/>
      <c r="W44" s="600" t="s">
        <v>70</v>
      </c>
      <c r="X44" s="600"/>
      <c r="Y44" s="367"/>
      <c r="Z44" s="426" t="str">
        <f t="shared" si="2"/>
        <v/>
      </c>
      <c r="AA44" s="427" t="str">
        <f t="shared" si="3"/>
        <v/>
      </c>
      <c r="AB44" s="422"/>
      <c r="AC44" s="425"/>
      <c r="AD44" s="369"/>
    </row>
    <row r="45" spans="1:30" ht="14.25" customHeight="1">
      <c r="A45" s="638">
        <v>45836</v>
      </c>
      <c r="B45" s="639"/>
      <c r="C45" s="393"/>
      <c r="D45" s="600" t="s">
        <v>70</v>
      </c>
      <c r="E45" s="600"/>
      <c r="F45" s="394"/>
      <c r="G45" s="393"/>
      <c r="H45" s="600" t="s">
        <v>70</v>
      </c>
      <c r="I45" s="600"/>
      <c r="J45" s="454"/>
      <c r="K45" s="417" t="str">
        <f>IF(+F45-C45+J45-G45=0,"",IF((+F45-C45+J45-G45)*1440&lt;120,"NG",+F45-C45+J45-G45))</f>
        <v/>
      </c>
      <c r="L45" s="418" t="str">
        <f t="shared" ref="L45" si="19">IF(K45="","",FLOOR(K45,"0:30")*24)</f>
        <v/>
      </c>
      <c r="M45" s="455"/>
      <c r="N45" s="455"/>
      <c r="O45" s="456"/>
      <c r="P45" s="605">
        <v>45958</v>
      </c>
      <c r="Q45" s="606"/>
      <c r="R45" s="365"/>
      <c r="S45" s="600" t="s">
        <v>70</v>
      </c>
      <c r="T45" s="600"/>
      <c r="U45" s="367"/>
      <c r="V45" s="365"/>
      <c r="W45" s="600" t="s">
        <v>70</v>
      </c>
      <c r="X45" s="600"/>
      <c r="Y45" s="367"/>
      <c r="Z45" s="426" t="str">
        <f t="shared" si="2"/>
        <v/>
      </c>
      <c r="AA45" s="427" t="str">
        <f t="shared" si="3"/>
        <v/>
      </c>
      <c r="AB45" s="422"/>
      <c r="AC45" s="425"/>
      <c r="AD45" s="369"/>
    </row>
    <row r="46" spans="1:30" ht="14.25" customHeight="1">
      <c r="A46" s="638">
        <v>45837</v>
      </c>
      <c r="B46" s="639"/>
      <c r="C46" s="393"/>
      <c r="D46" s="600" t="s">
        <v>70</v>
      </c>
      <c r="E46" s="600"/>
      <c r="F46" s="394"/>
      <c r="G46" s="393"/>
      <c r="H46" s="600" t="s">
        <v>70</v>
      </c>
      <c r="I46" s="600"/>
      <c r="J46" s="394"/>
      <c r="K46" s="417" t="str">
        <f>IF(+F46-C46+J46-G46=0,"",IF((+F46-C46+J46-G46)*1440&lt;120,"NG",+F46-C46+J46-G46))</f>
        <v/>
      </c>
      <c r="L46" s="418" t="str">
        <f t="shared" si="1"/>
        <v/>
      </c>
      <c r="M46" s="419"/>
      <c r="N46" s="421"/>
      <c r="O46" s="416"/>
      <c r="P46" s="605">
        <v>45959</v>
      </c>
      <c r="Q46" s="606"/>
      <c r="R46" s="365"/>
      <c r="S46" s="600" t="s">
        <v>70</v>
      </c>
      <c r="T46" s="600"/>
      <c r="U46" s="367"/>
      <c r="V46" s="365"/>
      <c r="W46" s="600" t="s">
        <v>70</v>
      </c>
      <c r="X46" s="600"/>
      <c r="Y46" s="367"/>
      <c r="Z46" s="426" t="str">
        <f t="shared" si="2"/>
        <v/>
      </c>
      <c r="AA46" s="427" t="str">
        <f t="shared" si="3"/>
        <v/>
      </c>
      <c r="AB46" s="422"/>
      <c r="AC46" s="425"/>
      <c r="AD46" s="369"/>
    </row>
    <row r="47" spans="1:30" ht="14.25" customHeight="1">
      <c r="A47" s="640">
        <v>45838</v>
      </c>
      <c r="B47" s="641"/>
      <c r="C47" s="365"/>
      <c r="D47" s="600" t="s">
        <v>70</v>
      </c>
      <c r="E47" s="600"/>
      <c r="F47" s="367"/>
      <c r="G47" s="365"/>
      <c r="H47" s="600" t="s">
        <v>70</v>
      </c>
      <c r="I47" s="600"/>
      <c r="J47" s="367"/>
      <c r="K47" s="426" t="str">
        <f>IF(+F47-C47+J47-G47=0,"",IF((+F47-C47+J47-G47)*1440&lt;120,"NG",+F47-C47+J47-G47))</f>
        <v/>
      </c>
      <c r="L47" s="427" t="str">
        <f t="shared" si="1"/>
        <v/>
      </c>
      <c r="M47" s="422"/>
      <c r="N47" s="425"/>
      <c r="O47" s="369"/>
      <c r="P47" s="605">
        <v>45960</v>
      </c>
      <c r="Q47" s="606"/>
      <c r="R47" s="365"/>
      <c r="S47" s="600" t="s">
        <v>70</v>
      </c>
      <c r="T47" s="600"/>
      <c r="U47" s="367"/>
      <c r="V47" s="365"/>
      <c r="W47" s="600" t="s">
        <v>70</v>
      </c>
      <c r="X47" s="600"/>
      <c r="Y47" s="367"/>
      <c r="Z47" s="426" t="str">
        <f t="shared" si="2"/>
        <v/>
      </c>
      <c r="AA47" s="427" t="str">
        <f t="shared" si="3"/>
        <v/>
      </c>
      <c r="AB47" s="422"/>
      <c r="AC47" s="425"/>
      <c r="AD47" s="369"/>
    </row>
    <row r="48" spans="1:30" ht="14.25" customHeight="1" thickBot="1">
      <c r="A48" s="701"/>
      <c r="B48" s="702"/>
      <c r="C48" s="244"/>
      <c r="D48" s="700"/>
      <c r="E48" s="700"/>
      <c r="F48" s="162"/>
      <c r="G48" s="244"/>
      <c r="H48" s="700"/>
      <c r="I48" s="700"/>
      <c r="J48" s="162"/>
      <c r="K48" s="31" t="str">
        <f t="shared" si="0"/>
        <v/>
      </c>
      <c r="L48" s="31"/>
      <c r="M48" s="163"/>
      <c r="N48" s="163"/>
      <c r="O48" s="164"/>
      <c r="P48" s="624">
        <v>45961</v>
      </c>
      <c r="Q48" s="625"/>
      <c r="R48" s="386"/>
      <c r="S48" s="600" t="s">
        <v>70</v>
      </c>
      <c r="T48" s="600"/>
      <c r="U48" s="387"/>
      <c r="V48" s="386"/>
      <c r="W48" s="600" t="s">
        <v>70</v>
      </c>
      <c r="X48" s="600"/>
      <c r="Y48" s="387"/>
      <c r="Z48" s="426" t="str">
        <f>IF(+U48-R48+Y48-V48=0,"",IF((+U48-R48+Y48-V48)*1440&lt;120,"NG",+U48-R48+Y48-V48))</f>
        <v/>
      </c>
      <c r="AA48" s="435" t="str">
        <f>IF(Z48="","",FLOOR(Z48,"0:30")*24)</f>
        <v/>
      </c>
      <c r="AB48" s="432"/>
      <c r="AC48" s="433"/>
      <c r="AD48" s="434"/>
    </row>
    <row r="49" spans="1:30" ht="27" customHeight="1">
      <c r="A49" s="633" t="s">
        <v>85</v>
      </c>
      <c r="B49" s="629"/>
      <c r="C49" s="627"/>
      <c r="D49" s="628"/>
      <c r="E49" s="628"/>
      <c r="F49" s="629"/>
      <c r="G49" s="315"/>
      <c r="H49" s="316"/>
      <c r="I49" s="316"/>
      <c r="J49" s="314"/>
      <c r="K49" s="32"/>
      <c r="L49" s="32" t="s">
        <v>86</v>
      </c>
      <c r="M49" s="315" t="s">
        <v>231</v>
      </c>
      <c r="N49" s="33" t="s">
        <v>87</v>
      </c>
      <c r="O49" s="34"/>
      <c r="P49" s="633" t="s">
        <v>85</v>
      </c>
      <c r="Q49" s="629"/>
      <c r="R49" s="627"/>
      <c r="S49" s="628"/>
      <c r="T49" s="628"/>
      <c r="U49" s="629"/>
      <c r="V49" s="315"/>
      <c r="W49" s="316"/>
      <c r="X49" s="316"/>
      <c r="Y49" s="314"/>
      <c r="Z49" s="32"/>
      <c r="AA49" s="32" t="s">
        <v>86</v>
      </c>
      <c r="AB49" s="315" t="s">
        <v>231</v>
      </c>
      <c r="AC49" s="33" t="s">
        <v>87</v>
      </c>
      <c r="AD49" s="34"/>
    </row>
    <row r="50" spans="1:30" s="37" customFormat="1" ht="23.4" customHeight="1" thickBot="1">
      <c r="A50" s="35"/>
      <c r="B50" s="401">
        <f>COUNTA(N18:N48)</f>
        <v>0</v>
      </c>
      <c r="C50" s="630"/>
      <c r="D50" s="631"/>
      <c r="E50" s="631"/>
      <c r="F50" s="632"/>
      <c r="G50" s="317"/>
      <c r="H50" s="318"/>
      <c r="I50" s="318"/>
      <c r="J50" s="319"/>
      <c r="K50" s="232"/>
      <c r="L50" s="402">
        <f>SUM(L18:L48)</f>
        <v>0</v>
      </c>
      <c r="M50" s="403">
        <f>SUM(M18:M48)</f>
        <v>0</v>
      </c>
      <c r="N50" s="404">
        <f>SUM(N18:N48)</f>
        <v>0</v>
      </c>
      <c r="O50" s="36"/>
      <c r="P50" s="35"/>
      <c r="Q50" s="401">
        <f>COUNTA(AC18:AC48)</f>
        <v>0</v>
      </c>
      <c r="R50" s="630"/>
      <c r="S50" s="631"/>
      <c r="T50" s="631"/>
      <c r="U50" s="632"/>
      <c r="V50" s="317"/>
      <c r="W50" s="318"/>
      <c r="X50" s="318"/>
      <c r="Y50" s="319"/>
      <c r="Z50" s="232"/>
      <c r="AA50" s="402">
        <f>SUM(AA18:AA48)</f>
        <v>0</v>
      </c>
      <c r="AB50" s="403">
        <f>SUM(AB18:AB48)</f>
        <v>0</v>
      </c>
      <c r="AC50" s="404">
        <f>SUM(AC18:AC48)</f>
        <v>0</v>
      </c>
      <c r="AD50" s="36"/>
    </row>
    <row r="51" spans="1:30" s="38" customFormat="1" ht="16.5" customHeight="1">
      <c r="A51" s="165" t="s">
        <v>24</v>
      </c>
      <c r="B51" s="166"/>
      <c r="C51" s="166"/>
      <c r="D51" s="166"/>
      <c r="E51" s="166"/>
      <c r="F51" s="166"/>
      <c r="G51" s="166"/>
      <c r="H51" s="166"/>
      <c r="I51" s="166"/>
      <c r="J51" s="166"/>
      <c r="K51" s="166"/>
      <c r="L51" s="166"/>
      <c r="M51" s="166"/>
      <c r="N51" s="166"/>
      <c r="O51" s="167" t="s">
        <v>121</v>
      </c>
      <c r="P51" s="165" t="s">
        <v>24</v>
      </c>
      <c r="Q51" s="166"/>
      <c r="R51" s="166"/>
      <c r="S51" s="166"/>
      <c r="T51" s="166"/>
      <c r="U51" s="166"/>
      <c r="V51" s="166"/>
      <c r="W51" s="166"/>
      <c r="X51" s="166"/>
      <c r="Y51" s="166"/>
      <c r="Z51" s="166"/>
      <c r="AA51" s="166"/>
      <c r="AB51" s="166"/>
      <c r="AC51" s="166"/>
      <c r="AD51" s="167" t="s">
        <v>121</v>
      </c>
    </row>
    <row r="52" spans="1:30" s="38" customFormat="1" ht="27" customHeight="1">
      <c r="A52" s="168" t="s">
        <v>128</v>
      </c>
      <c r="B52" s="626" t="s">
        <v>312</v>
      </c>
      <c r="C52" s="626"/>
      <c r="D52" s="626"/>
      <c r="E52" s="626"/>
      <c r="F52" s="626"/>
      <c r="G52" s="626"/>
      <c r="H52" s="626"/>
      <c r="I52" s="626"/>
      <c r="J52" s="626"/>
      <c r="K52" s="626"/>
      <c r="L52" s="626"/>
      <c r="M52" s="626"/>
      <c r="N52" s="626"/>
      <c r="O52" s="626"/>
      <c r="P52" s="168" t="s">
        <v>128</v>
      </c>
      <c r="Q52" s="626" t="s">
        <v>312</v>
      </c>
      <c r="R52" s="626"/>
      <c r="S52" s="626"/>
      <c r="T52" s="626"/>
      <c r="U52" s="626"/>
      <c r="V52" s="626"/>
      <c r="W52" s="626"/>
      <c r="X52" s="626"/>
      <c r="Y52" s="626"/>
      <c r="Z52" s="626"/>
      <c r="AA52" s="626"/>
      <c r="AB52" s="626"/>
      <c r="AC52" s="626"/>
      <c r="AD52" s="626"/>
    </row>
    <row r="53" spans="1:30" s="38" customFormat="1" ht="13.5" customHeight="1">
      <c r="A53" s="168" t="s">
        <v>126</v>
      </c>
      <c r="B53" s="626" t="s">
        <v>119</v>
      </c>
      <c r="C53" s="626"/>
      <c r="D53" s="626"/>
      <c r="E53" s="626"/>
      <c r="F53" s="626"/>
      <c r="G53" s="626"/>
      <c r="H53" s="626"/>
      <c r="I53" s="626"/>
      <c r="J53" s="626"/>
      <c r="K53" s="626"/>
      <c r="L53" s="626"/>
      <c r="M53" s="626"/>
      <c r="N53" s="626"/>
      <c r="O53" s="626"/>
      <c r="P53" s="168" t="s">
        <v>126</v>
      </c>
      <c r="Q53" s="626" t="s">
        <v>119</v>
      </c>
      <c r="R53" s="626"/>
      <c r="S53" s="626"/>
      <c r="T53" s="626"/>
      <c r="U53" s="626"/>
      <c r="V53" s="626"/>
      <c r="W53" s="626"/>
      <c r="X53" s="626"/>
      <c r="Y53" s="626"/>
      <c r="Z53" s="626"/>
      <c r="AA53" s="626"/>
      <c r="AB53" s="626"/>
      <c r="AC53" s="626"/>
      <c r="AD53" s="626"/>
    </row>
    <row r="54" spans="1:30" s="38" customFormat="1" ht="27" customHeight="1">
      <c r="A54" s="168" t="s">
        <v>218</v>
      </c>
      <c r="B54" s="626" t="s">
        <v>261</v>
      </c>
      <c r="C54" s="626"/>
      <c r="D54" s="626"/>
      <c r="E54" s="626"/>
      <c r="F54" s="626"/>
      <c r="G54" s="626"/>
      <c r="H54" s="626"/>
      <c r="I54" s="626"/>
      <c r="J54" s="626"/>
      <c r="K54" s="626"/>
      <c r="L54" s="626"/>
      <c r="M54" s="626"/>
      <c r="N54" s="626"/>
      <c r="O54" s="626"/>
      <c r="P54" s="168" t="s">
        <v>129</v>
      </c>
      <c r="Q54" s="626" t="s">
        <v>261</v>
      </c>
      <c r="R54" s="626"/>
      <c r="S54" s="626"/>
      <c r="T54" s="626"/>
      <c r="U54" s="626"/>
      <c r="V54" s="626"/>
      <c r="W54" s="626"/>
      <c r="X54" s="626"/>
      <c r="Y54" s="626"/>
      <c r="Z54" s="626"/>
      <c r="AA54" s="626"/>
      <c r="AB54" s="626"/>
      <c r="AC54" s="626"/>
      <c r="AD54" s="626"/>
    </row>
    <row r="55" spans="1:30" s="38" customFormat="1" ht="27" customHeight="1">
      <c r="A55" s="168" t="s">
        <v>219</v>
      </c>
      <c r="B55" s="626" t="s">
        <v>120</v>
      </c>
      <c r="C55" s="626"/>
      <c r="D55" s="626"/>
      <c r="E55" s="626"/>
      <c r="F55" s="626"/>
      <c r="G55" s="626"/>
      <c r="H55" s="626"/>
      <c r="I55" s="626"/>
      <c r="J55" s="626"/>
      <c r="K55" s="626"/>
      <c r="L55" s="626"/>
      <c r="M55" s="626"/>
      <c r="N55" s="626"/>
      <c r="O55" s="626"/>
      <c r="P55" s="168" t="s">
        <v>130</v>
      </c>
      <c r="Q55" s="626" t="s">
        <v>120</v>
      </c>
      <c r="R55" s="626"/>
      <c r="S55" s="626"/>
      <c r="T55" s="626"/>
      <c r="U55" s="626"/>
      <c r="V55" s="626"/>
      <c r="W55" s="626"/>
      <c r="X55" s="626"/>
      <c r="Y55" s="626"/>
      <c r="Z55" s="626"/>
      <c r="AA55" s="626"/>
      <c r="AB55" s="626"/>
      <c r="AC55" s="626"/>
      <c r="AD55" s="626"/>
    </row>
    <row r="56" spans="1:30" s="38" customFormat="1" ht="13.5" customHeight="1">
      <c r="A56" s="168" t="s">
        <v>220</v>
      </c>
      <c r="B56" s="626" t="s">
        <v>294</v>
      </c>
      <c r="C56" s="626"/>
      <c r="D56" s="626"/>
      <c r="E56" s="626"/>
      <c r="F56" s="626"/>
      <c r="G56" s="626"/>
      <c r="H56" s="626"/>
      <c r="I56" s="626"/>
      <c r="J56" s="626"/>
      <c r="K56" s="626"/>
      <c r="L56" s="626"/>
      <c r="M56" s="626"/>
      <c r="N56" s="626"/>
      <c r="O56" s="626"/>
      <c r="P56" s="168" t="s">
        <v>127</v>
      </c>
      <c r="Q56" s="626" t="s">
        <v>294</v>
      </c>
      <c r="R56" s="626"/>
      <c r="S56" s="626"/>
      <c r="T56" s="626"/>
      <c r="U56" s="626"/>
      <c r="V56" s="626"/>
      <c r="W56" s="626"/>
      <c r="X56" s="626"/>
      <c r="Y56" s="626"/>
      <c r="Z56" s="626"/>
      <c r="AA56" s="626"/>
      <c r="AB56" s="626"/>
      <c r="AC56" s="626"/>
      <c r="AD56" s="626"/>
    </row>
    <row r="57" spans="1:30" s="38" customFormat="1" ht="27" customHeight="1">
      <c r="A57" s="168" t="s">
        <v>217</v>
      </c>
      <c r="B57" s="626" t="s">
        <v>295</v>
      </c>
      <c r="C57" s="626"/>
      <c r="D57" s="626"/>
      <c r="E57" s="626"/>
      <c r="F57" s="626"/>
      <c r="G57" s="626"/>
      <c r="H57" s="626"/>
      <c r="I57" s="626"/>
      <c r="J57" s="626"/>
      <c r="K57" s="626"/>
      <c r="L57" s="626"/>
      <c r="M57" s="626"/>
      <c r="N57" s="626"/>
      <c r="O57" s="626"/>
      <c r="P57" s="168" t="s">
        <v>133</v>
      </c>
      <c r="Q57" s="626" t="s">
        <v>296</v>
      </c>
      <c r="R57" s="626"/>
      <c r="S57" s="626"/>
      <c r="T57" s="626"/>
      <c r="U57" s="626"/>
      <c r="V57" s="626"/>
      <c r="W57" s="626"/>
      <c r="X57" s="626"/>
      <c r="Y57" s="626"/>
      <c r="Z57" s="626"/>
      <c r="AA57" s="626"/>
      <c r="AB57" s="626"/>
      <c r="AC57" s="626"/>
      <c r="AD57" s="626"/>
    </row>
    <row r="58" spans="1:30" ht="27" customHeight="1">
      <c r="A58" s="168" t="s">
        <v>221</v>
      </c>
      <c r="B58" s="626" t="s">
        <v>297</v>
      </c>
      <c r="C58" s="626"/>
      <c r="D58" s="626"/>
      <c r="E58" s="626"/>
      <c r="F58" s="626"/>
      <c r="G58" s="626"/>
      <c r="H58" s="626"/>
      <c r="I58" s="626"/>
      <c r="J58" s="626"/>
      <c r="K58" s="626"/>
      <c r="L58" s="626"/>
      <c r="M58" s="626"/>
      <c r="N58" s="626"/>
      <c r="O58" s="626"/>
      <c r="P58" s="168" t="s">
        <v>221</v>
      </c>
      <c r="Q58" s="626" t="s">
        <v>297</v>
      </c>
      <c r="R58" s="626"/>
      <c r="S58" s="626"/>
      <c r="T58" s="626"/>
      <c r="U58" s="626"/>
      <c r="V58" s="626"/>
      <c r="W58" s="626"/>
      <c r="X58" s="626"/>
      <c r="Y58" s="626"/>
      <c r="Z58" s="626"/>
      <c r="AA58" s="626"/>
      <c r="AB58" s="626"/>
      <c r="AC58" s="626"/>
      <c r="AD58" s="626"/>
    </row>
    <row r="59" spans="1:30" ht="18" customHeight="1"/>
    <row r="60" spans="1:30" ht="18" customHeight="1"/>
    <row r="61" spans="1:30" ht="18" customHeight="1"/>
    <row r="62" spans="1:30" ht="18" customHeight="1"/>
    <row r="63" spans="1:30" ht="18" customHeight="1"/>
    <row r="64" spans="1:30"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sheetData>
  <sheetProtection password="CC55" sheet="1" objects="1" scenarios="1"/>
  <mergeCells count="276">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 ref="A48:B48"/>
    <mergeCell ref="D48:E48"/>
    <mergeCell ref="H47:I47"/>
    <mergeCell ref="D40:E40"/>
    <mergeCell ref="D47:E47"/>
    <mergeCell ref="H35:I35"/>
    <mergeCell ref="H36:I36"/>
    <mergeCell ref="H41:I41"/>
    <mergeCell ref="H43:I43"/>
    <mergeCell ref="D43:E43"/>
    <mergeCell ref="D42:E42"/>
    <mergeCell ref="D36:E36"/>
    <mergeCell ref="D39:E39"/>
    <mergeCell ref="D41:E4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S39:T39"/>
    <mergeCell ref="H33:I33"/>
    <mergeCell ref="P34:Q34"/>
    <mergeCell ref="P35:Q35"/>
    <mergeCell ref="P32:Q32"/>
    <mergeCell ref="P33:Q33"/>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H29:I29"/>
    <mergeCell ref="D30:E30"/>
    <mergeCell ref="D31:E31"/>
    <mergeCell ref="H30:I30"/>
    <mergeCell ref="H31:I31"/>
    <mergeCell ref="A3:O3"/>
    <mergeCell ref="C7:D7"/>
    <mergeCell ref="C8:D8"/>
    <mergeCell ref="E7:G7"/>
    <mergeCell ref="E8:G8"/>
    <mergeCell ref="A7:B8"/>
    <mergeCell ref="A17:B17"/>
    <mergeCell ref="P10:Q10"/>
    <mergeCell ref="D24:E24"/>
    <mergeCell ref="H23:I23"/>
    <mergeCell ref="H24:I24"/>
    <mergeCell ref="D20:E20"/>
    <mergeCell ref="K15:K16"/>
    <mergeCell ref="D17:E17"/>
    <mergeCell ref="D18:E18"/>
    <mergeCell ref="P14:Q16"/>
    <mergeCell ref="P18:Q18"/>
    <mergeCell ref="P11:W11"/>
    <mergeCell ref="S18:T18"/>
    <mergeCell ref="W18:X18"/>
    <mergeCell ref="R10:AD10"/>
    <mergeCell ref="M14:M15"/>
    <mergeCell ref="V16:W16"/>
    <mergeCell ref="T16:U16"/>
    <mergeCell ref="R15:U15"/>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AB7:AD7"/>
    <mergeCell ref="X11:AD11"/>
    <mergeCell ref="P13:AD13"/>
    <mergeCell ref="AC14:AC15"/>
    <mergeCell ref="AD14:AD16"/>
    <mergeCell ref="Z15:Z16"/>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S28:T28"/>
    <mergeCell ref="S35:T35"/>
    <mergeCell ref="S37:T37"/>
    <mergeCell ref="W38:X38"/>
    <mergeCell ref="P47:Q47"/>
    <mergeCell ref="S42:T42"/>
    <mergeCell ref="W42:X42"/>
    <mergeCell ref="P43:Q43"/>
    <mergeCell ref="P40:Q40"/>
    <mergeCell ref="P41:Q41"/>
    <mergeCell ref="P38:Q38"/>
    <mergeCell ref="P39:Q39"/>
    <mergeCell ref="P36:Q36"/>
    <mergeCell ref="P37:Q37"/>
    <mergeCell ref="W41:X41"/>
    <mergeCell ref="S41:T41"/>
    <mergeCell ref="Q55:AD55"/>
    <mergeCell ref="Q54:AD54"/>
    <mergeCell ref="Q53:AD53"/>
    <mergeCell ref="Q52:AD52"/>
    <mergeCell ref="R49:U50"/>
    <mergeCell ref="P49:Q49"/>
    <mergeCell ref="Q56:AD56"/>
    <mergeCell ref="Q57:AD57"/>
    <mergeCell ref="Q58:AD58"/>
    <mergeCell ref="S26:T26"/>
    <mergeCell ref="W23:X23"/>
    <mergeCell ref="S20:T20"/>
    <mergeCell ref="S21:T21"/>
    <mergeCell ref="S27:T27"/>
    <mergeCell ref="W48:X48"/>
    <mergeCell ref="S48:T48"/>
    <mergeCell ref="P48:Q48"/>
    <mergeCell ref="W47:X47"/>
    <mergeCell ref="S47:T47"/>
    <mergeCell ref="W46:X46"/>
    <mergeCell ref="S46:T46"/>
    <mergeCell ref="P46:Q46"/>
    <mergeCell ref="W43:X43"/>
    <mergeCell ref="W44:X44"/>
    <mergeCell ref="P30:Q30"/>
    <mergeCell ref="P31:Q31"/>
    <mergeCell ref="P28:Q28"/>
    <mergeCell ref="P29:Q29"/>
    <mergeCell ref="P26:Q26"/>
    <mergeCell ref="W34:X34"/>
    <mergeCell ref="W37:X37"/>
    <mergeCell ref="S38:T38"/>
    <mergeCell ref="S36:T36"/>
    <mergeCell ref="AB14:AB15"/>
    <mergeCell ref="X16:Y16"/>
    <mergeCell ref="V15:Y15"/>
    <mergeCell ref="R14:Z14"/>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R16:S16"/>
    <mergeCell ref="S19:T19"/>
    <mergeCell ref="P17:Q17"/>
    <mergeCell ref="S22:T22"/>
    <mergeCell ref="W22:X22"/>
    <mergeCell ref="P21:Q21"/>
    <mergeCell ref="W29:X29"/>
    <mergeCell ref="S30:T30"/>
    <mergeCell ref="W30:X30"/>
    <mergeCell ref="W24:X24"/>
    <mergeCell ref="W25:X25"/>
    <mergeCell ref="W26:X26"/>
    <mergeCell ref="W21:X21"/>
    <mergeCell ref="W19:X19"/>
    <mergeCell ref="P27:Q27"/>
    <mergeCell ref="P24:Q24"/>
    <mergeCell ref="P25:Q25"/>
    <mergeCell ref="P22:Q22"/>
    <mergeCell ref="P23:Q23"/>
    <mergeCell ref="P19:Q19"/>
    <mergeCell ref="P20:Q20"/>
    <mergeCell ref="S23:T23"/>
    <mergeCell ref="S25:T25"/>
    <mergeCell ref="S24:T24"/>
  </mergeCells>
  <phoneticPr fontId="2"/>
  <printOptions horizontalCentered="1"/>
  <pageMargins left="0.78740157480314965" right="0.39370078740157483" top="0.78740157480314965" bottom="0.78740157480314965" header="0.51181102362204722" footer="0.51181102362204722"/>
  <pageSetup paperSize="9" scale="83" fitToHeight="0" orientation="portrait" cellComments="asDisplayed"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I10" sqref="I10"/>
    </sheetView>
  </sheetViews>
  <sheetFormatPr defaultColWidth="9" defaultRowHeight="19.5" customHeight="1"/>
  <cols>
    <col min="1" max="1" width="3.4414062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2.77734375" style="105" customWidth="1"/>
    <col min="11" max="11" width="3.4414062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20" width="3.77734375" style="105" customWidth="1"/>
    <col min="21" max="16384" width="9" style="105"/>
  </cols>
  <sheetData>
    <row r="1" spans="1:19" ht="19.5" customHeight="1">
      <c r="A1" s="104" t="s">
        <v>189</v>
      </c>
      <c r="K1" s="104" t="s">
        <v>189</v>
      </c>
    </row>
    <row r="2" spans="1:19" ht="19.5" customHeight="1" thickBot="1">
      <c r="A2" s="735" t="s">
        <v>190</v>
      </c>
      <c r="B2" s="735"/>
      <c r="C2" s="735"/>
      <c r="D2" s="735"/>
      <c r="E2" s="735"/>
      <c r="F2" s="735"/>
      <c r="G2" s="735"/>
      <c r="H2" s="735"/>
      <c r="I2" s="735"/>
      <c r="K2" s="735" t="s">
        <v>190</v>
      </c>
      <c r="L2" s="735"/>
      <c r="M2" s="735"/>
      <c r="N2" s="735"/>
      <c r="O2" s="735"/>
      <c r="P2" s="735"/>
      <c r="Q2" s="735"/>
      <c r="R2" s="735"/>
      <c r="S2" s="735"/>
    </row>
    <row r="3" spans="1:19" ht="22.5" customHeight="1" thickBot="1">
      <c r="A3" s="736" t="s">
        <v>191</v>
      </c>
      <c r="B3" s="737"/>
      <c r="C3" s="737"/>
      <c r="D3" s="737"/>
      <c r="E3" s="737"/>
      <c r="F3" s="737"/>
      <c r="G3" s="737"/>
      <c r="H3" s="737"/>
      <c r="I3" s="738"/>
      <c r="K3" s="736" t="s">
        <v>191</v>
      </c>
      <c r="L3" s="737"/>
      <c r="M3" s="737"/>
      <c r="N3" s="737"/>
      <c r="O3" s="737"/>
      <c r="P3" s="737"/>
      <c r="Q3" s="737"/>
      <c r="R3" s="737"/>
      <c r="S3" s="738"/>
    </row>
    <row r="4" spans="1:19" ht="24.75" customHeight="1" thickBot="1">
      <c r="A4" s="731" t="s">
        <v>192</v>
      </c>
      <c r="B4" s="732"/>
      <c r="C4" s="732"/>
      <c r="D4" s="732"/>
      <c r="E4" s="732"/>
      <c r="F4" s="732"/>
      <c r="G4" s="739" t="s">
        <v>256</v>
      </c>
      <c r="H4" s="739"/>
      <c r="I4" s="740"/>
      <c r="K4" s="731" t="s">
        <v>192</v>
      </c>
      <c r="L4" s="732"/>
      <c r="M4" s="732"/>
      <c r="N4" s="732"/>
      <c r="O4" s="732"/>
      <c r="P4" s="732"/>
      <c r="Q4" s="739" t="s">
        <v>256</v>
      </c>
      <c r="R4" s="739"/>
      <c r="S4" s="740"/>
    </row>
    <row r="5" spans="1:19" ht="19.5" customHeight="1">
      <c r="A5" s="721" t="s">
        <v>193</v>
      </c>
      <c r="B5" s="722"/>
      <c r="C5" s="722"/>
      <c r="D5" s="722"/>
      <c r="E5" s="722"/>
      <c r="F5" s="723"/>
      <c r="G5" s="724" t="s">
        <v>194</v>
      </c>
      <c r="H5" s="722"/>
      <c r="I5" s="725"/>
      <c r="K5" s="721" t="s">
        <v>193</v>
      </c>
      <c r="L5" s="722"/>
      <c r="M5" s="722"/>
      <c r="N5" s="722"/>
      <c r="O5" s="722"/>
      <c r="P5" s="723"/>
      <c r="Q5" s="724" t="s">
        <v>194</v>
      </c>
      <c r="R5" s="722"/>
      <c r="S5" s="725"/>
    </row>
    <row r="6" spans="1:19" ht="19.5" customHeight="1" thickBot="1">
      <c r="A6" s="726" t="s">
        <v>195</v>
      </c>
      <c r="B6" s="727"/>
      <c r="C6" s="727"/>
      <c r="D6" s="727"/>
      <c r="E6" s="727"/>
      <c r="F6" s="728"/>
      <c r="G6" s="729" t="s">
        <v>196</v>
      </c>
      <c r="H6" s="727"/>
      <c r="I6" s="730"/>
      <c r="K6" s="726" t="s">
        <v>195</v>
      </c>
      <c r="L6" s="727"/>
      <c r="M6" s="727"/>
      <c r="N6" s="727"/>
      <c r="O6" s="727"/>
      <c r="P6" s="728"/>
      <c r="Q6" s="729" t="s">
        <v>196</v>
      </c>
      <c r="R6" s="727"/>
      <c r="S6" s="730"/>
    </row>
    <row r="7" spans="1:19" ht="22.5" customHeight="1" thickBot="1">
      <c r="A7" s="731" t="s">
        <v>197</v>
      </c>
      <c r="B7" s="732"/>
      <c r="C7" s="733"/>
      <c r="D7" s="734" t="s">
        <v>198</v>
      </c>
      <c r="E7" s="732"/>
      <c r="F7" s="733"/>
      <c r="G7" s="718" t="s">
        <v>199</v>
      </c>
      <c r="H7" s="719"/>
      <c r="I7" s="720"/>
      <c r="K7" s="731" t="s">
        <v>197</v>
      </c>
      <c r="L7" s="732"/>
      <c r="M7" s="733"/>
      <c r="N7" s="734" t="s">
        <v>198</v>
      </c>
      <c r="O7" s="732"/>
      <c r="P7" s="733"/>
      <c r="Q7" s="718" t="s">
        <v>199</v>
      </c>
      <c r="R7" s="719"/>
      <c r="S7" s="720"/>
    </row>
    <row r="8" spans="1:19" ht="14.25" customHeight="1">
      <c r="A8" s="709" t="s">
        <v>200</v>
      </c>
      <c r="B8" s="711" t="s">
        <v>201</v>
      </c>
      <c r="C8" s="258"/>
      <c r="D8" s="259"/>
      <c r="E8" s="260"/>
      <c r="F8" s="713" t="s">
        <v>202</v>
      </c>
      <c r="G8" s="261"/>
      <c r="H8" s="259"/>
      <c r="I8" s="262"/>
      <c r="K8" s="709" t="s">
        <v>200</v>
      </c>
      <c r="L8" s="711" t="s">
        <v>201</v>
      </c>
      <c r="M8" s="258"/>
      <c r="N8" s="259"/>
      <c r="O8" s="260"/>
      <c r="P8" s="713" t="s">
        <v>202</v>
      </c>
      <c r="Q8" s="261"/>
      <c r="R8" s="259"/>
      <c r="S8" s="262"/>
    </row>
    <row r="9" spans="1:19" ht="14.25" customHeight="1" thickBot="1">
      <c r="A9" s="710"/>
      <c r="B9" s="712"/>
      <c r="C9" s="263"/>
      <c r="D9" s="264"/>
      <c r="E9" s="265" t="s">
        <v>203</v>
      </c>
      <c r="F9" s="714"/>
      <c r="G9" s="266"/>
      <c r="H9" s="264"/>
      <c r="I9" s="267" t="s">
        <v>203</v>
      </c>
      <c r="K9" s="710"/>
      <c r="L9" s="712"/>
      <c r="M9" s="263"/>
      <c r="N9" s="264"/>
      <c r="O9" s="265" t="s">
        <v>203</v>
      </c>
      <c r="P9" s="714"/>
      <c r="Q9" s="266"/>
      <c r="R9" s="264"/>
      <c r="S9" s="267" t="s">
        <v>203</v>
      </c>
    </row>
    <row r="10" spans="1:19" ht="24" customHeight="1">
      <c r="A10" s="191"/>
      <c r="B10" s="715" t="s">
        <v>204</v>
      </c>
      <c r="C10" s="716"/>
      <c r="D10" s="717" t="s">
        <v>205</v>
      </c>
      <c r="E10" s="708"/>
      <c r="F10" s="192" t="s">
        <v>206</v>
      </c>
      <c r="G10" s="707" t="s">
        <v>207</v>
      </c>
      <c r="H10" s="708"/>
      <c r="I10" s="201" t="s">
        <v>206</v>
      </c>
      <c r="K10" s="191"/>
      <c r="L10" s="715" t="s">
        <v>204</v>
      </c>
      <c r="M10" s="716"/>
      <c r="N10" s="717" t="s">
        <v>205</v>
      </c>
      <c r="O10" s="708"/>
      <c r="P10" s="192" t="s">
        <v>206</v>
      </c>
      <c r="Q10" s="707" t="s">
        <v>207</v>
      </c>
      <c r="R10" s="708"/>
      <c r="S10" s="201" t="s">
        <v>206</v>
      </c>
    </row>
    <row r="11" spans="1:19" ht="19.5" customHeight="1">
      <c r="A11" s="106">
        <v>1</v>
      </c>
      <c r="B11" s="705"/>
      <c r="C11" s="706"/>
      <c r="D11" s="234"/>
      <c r="E11" s="107" t="s">
        <v>0</v>
      </c>
      <c r="F11" s="108"/>
      <c r="G11" s="109" t="s">
        <v>257</v>
      </c>
      <c r="H11" s="236"/>
      <c r="I11" s="110"/>
      <c r="K11" s="106">
        <v>1</v>
      </c>
      <c r="L11" s="705"/>
      <c r="M11" s="706"/>
      <c r="N11" s="234"/>
      <c r="O11" s="107" t="s">
        <v>257</v>
      </c>
      <c r="P11" s="108"/>
      <c r="Q11" s="109" t="s">
        <v>257</v>
      </c>
      <c r="R11" s="236"/>
      <c r="S11" s="110"/>
    </row>
    <row r="12" spans="1:19" ht="19.5" customHeight="1">
      <c r="A12" s="106">
        <v>2</v>
      </c>
      <c r="B12" s="705"/>
      <c r="C12" s="706"/>
      <c r="D12" s="234"/>
      <c r="E12" s="107" t="s">
        <v>257</v>
      </c>
      <c r="F12" s="108"/>
      <c r="G12" s="109" t="s">
        <v>257</v>
      </c>
      <c r="H12" s="236"/>
      <c r="I12" s="110"/>
      <c r="K12" s="106">
        <v>2</v>
      </c>
      <c r="L12" s="705"/>
      <c r="M12" s="706"/>
      <c r="N12" s="234"/>
      <c r="O12" s="107" t="s">
        <v>257</v>
      </c>
      <c r="P12" s="108"/>
      <c r="Q12" s="109" t="s">
        <v>257</v>
      </c>
      <c r="R12" s="236"/>
      <c r="S12" s="110"/>
    </row>
    <row r="13" spans="1:19" ht="19.5" customHeight="1">
      <c r="A13" s="106">
        <v>3</v>
      </c>
      <c r="B13" s="705"/>
      <c r="C13" s="706"/>
      <c r="D13" s="234"/>
      <c r="E13" s="107" t="s">
        <v>257</v>
      </c>
      <c r="F13" s="108"/>
      <c r="G13" s="109" t="s">
        <v>257</v>
      </c>
      <c r="H13" s="236"/>
      <c r="I13" s="110"/>
      <c r="K13" s="106">
        <v>3</v>
      </c>
      <c r="L13" s="705"/>
      <c r="M13" s="706"/>
      <c r="N13" s="234"/>
      <c r="O13" s="107" t="s">
        <v>257</v>
      </c>
      <c r="P13" s="108"/>
      <c r="Q13" s="109" t="s">
        <v>257</v>
      </c>
      <c r="R13" s="236"/>
      <c r="S13" s="110"/>
    </row>
    <row r="14" spans="1:19" ht="19.5" customHeight="1">
      <c r="A14" s="106">
        <v>4</v>
      </c>
      <c r="B14" s="705"/>
      <c r="C14" s="706"/>
      <c r="D14" s="234"/>
      <c r="E14" s="107" t="s">
        <v>257</v>
      </c>
      <c r="F14" s="108"/>
      <c r="G14" s="109" t="s">
        <v>257</v>
      </c>
      <c r="H14" s="236"/>
      <c r="I14" s="110"/>
      <c r="K14" s="106">
        <v>4</v>
      </c>
      <c r="L14" s="705"/>
      <c r="M14" s="706"/>
      <c r="N14" s="234"/>
      <c r="O14" s="107" t="s">
        <v>257</v>
      </c>
      <c r="P14" s="108"/>
      <c r="Q14" s="109" t="s">
        <v>257</v>
      </c>
      <c r="R14" s="236"/>
      <c r="S14" s="110"/>
    </row>
    <row r="15" spans="1:19" ht="19.5" customHeight="1">
      <c r="A15" s="106">
        <v>5</v>
      </c>
      <c r="B15" s="705"/>
      <c r="C15" s="706"/>
      <c r="D15" s="234"/>
      <c r="E15" s="107" t="s">
        <v>257</v>
      </c>
      <c r="F15" s="108"/>
      <c r="G15" s="109" t="s">
        <v>257</v>
      </c>
      <c r="H15" s="236"/>
      <c r="I15" s="110"/>
      <c r="K15" s="106">
        <v>5</v>
      </c>
      <c r="L15" s="705"/>
      <c r="M15" s="706"/>
      <c r="N15" s="234"/>
      <c r="O15" s="107" t="s">
        <v>257</v>
      </c>
      <c r="P15" s="108"/>
      <c r="Q15" s="109" t="s">
        <v>257</v>
      </c>
      <c r="R15" s="236"/>
      <c r="S15" s="110"/>
    </row>
    <row r="16" spans="1:19" ht="19.5" customHeight="1">
      <c r="A16" s="106">
        <v>6</v>
      </c>
      <c r="B16" s="705"/>
      <c r="C16" s="706"/>
      <c r="D16" s="234"/>
      <c r="E16" s="107" t="s">
        <v>257</v>
      </c>
      <c r="F16" s="108"/>
      <c r="G16" s="109" t="s">
        <v>257</v>
      </c>
      <c r="H16" s="236"/>
      <c r="I16" s="110"/>
      <c r="K16" s="106">
        <v>6</v>
      </c>
      <c r="L16" s="705"/>
      <c r="M16" s="706"/>
      <c r="N16" s="234"/>
      <c r="O16" s="107" t="s">
        <v>257</v>
      </c>
      <c r="P16" s="108"/>
      <c r="Q16" s="109" t="s">
        <v>257</v>
      </c>
      <c r="R16" s="236"/>
      <c r="S16" s="110"/>
    </row>
    <row r="17" spans="1:19" ht="19.5" customHeight="1">
      <c r="A17" s="106">
        <v>7</v>
      </c>
      <c r="B17" s="705"/>
      <c r="C17" s="706"/>
      <c r="D17" s="234"/>
      <c r="E17" s="107" t="s">
        <v>257</v>
      </c>
      <c r="F17" s="108"/>
      <c r="G17" s="109" t="s">
        <v>257</v>
      </c>
      <c r="H17" s="236"/>
      <c r="I17" s="110"/>
      <c r="K17" s="106">
        <v>7</v>
      </c>
      <c r="L17" s="705"/>
      <c r="M17" s="706"/>
      <c r="N17" s="234"/>
      <c r="O17" s="107" t="s">
        <v>257</v>
      </c>
      <c r="P17" s="108"/>
      <c r="Q17" s="109" t="s">
        <v>257</v>
      </c>
      <c r="R17" s="236"/>
      <c r="S17" s="110"/>
    </row>
    <row r="18" spans="1:19" ht="19.5" customHeight="1">
      <c r="A18" s="106">
        <v>8</v>
      </c>
      <c r="B18" s="705"/>
      <c r="C18" s="706"/>
      <c r="D18" s="234"/>
      <c r="E18" s="107" t="s">
        <v>257</v>
      </c>
      <c r="F18" s="108"/>
      <c r="G18" s="109" t="s">
        <v>257</v>
      </c>
      <c r="H18" s="236"/>
      <c r="I18" s="110"/>
      <c r="K18" s="106">
        <v>8</v>
      </c>
      <c r="L18" s="705"/>
      <c r="M18" s="706"/>
      <c r="N18" s="234"/>
      <c r="O18" s="107" t="s">
        <v>257</v>
      </c>
      <c r="P18" s="108"/>
      <c r="Q18" s="109" t="s">
        <v>257</v>
      </c>
      <c r="R18" s="236"/>
      <c r="S18" s="110"/>
    </row>
    <row r="19" spans="1:19" ht="19.5" customHeight="1">
      <c r="A19" s="106">
        <v>9</v>
      </c>
      <c r="B19" s="705"/>
      <c r="C19" s="706"/>
      <c r="D19" s="234"/>
      <c r="E19" s="107" t="s">
        <v>257</v>
      </c>
      <c r="F19" s="108"/>
      <c r="G19" s="109" t="s">
        <v>257</v>
      </c>
      <c r="H19" s="236"/>
      <c r="I19" s="110"/>
      <c r="K19" s="106">
        <v>9</v>
      </c>
      <c r="L19" s="705"/>
      <c r="M19" s="706"/>
      <c r="N19" s="234"/>
      <c r="O19" s="107" t="s">
        <v>257</v>
      </c>
      <c r="P19" s="108"/>
      <c r="Q19" s="109" t="s">
        <v>257</v>
      </c>
      <c r="R19" s="236"/>
      <c r="S19" s="110"/>
    </row>
    <row r="20" spans="1:19" ht="19.5" customHeight="1">
      <c r="A20" s="106">
        <v>10</v>
      </c>
      <c r="B20" s="705"/>
      <c r="C20" s="706"/>
      <c r="D20" s="234"/>
      <c r="E20" s="107" t="s">
        <v>257</v>
      </c>
      <c r="F20" s="108"/>
      <c r="G20" s="109" t="s">
        <v>257</v>
      </c>
      <c r="H20" s="236"/>
      <c r="I20" s="110"/>
      <c r="K20" s="106">
        <v>10</v>
      </c>
      <c r="L20" s="705"/>
      <c r="M20" s="706"/>
      <c r="N20" s="234"/>
      <c r="O20" s="107" t="s">
        <v>257</v>
      </c>
      <c r="P20" s="108"/>
      <c r="Q20" s="109" t="s">
        <v>257</v>
      </c>
      <c r="R20" s="236"/>
      <c r="S20" s="110"/>
    </row>
    <row r="21" spans="1:19" ht="19.5" customHeight="1">
      <c r="A21" s="106">
        <v>11</v>
      </c>
      <c r="B21" s="705"/>
      <c r="C21" s="706"/>
      <c r="D21" s="234"/>
      <c r="E21" s="107" t="s">
        <v>257</v>
      </c>
      <c r="F21" s="108"/>
      <c r="G21" s="109" t="s">
        <v>257</v>
      </c>
      <c r="H21" s="236"/>
      <c r="I21" s="110"/>
      <c r="K21" s="106">
        <v>11</v>
      </c>
      <c r="L21" s="705"/>
      <c r="M21" s="706"/>
      <c r="N21" s="234"/>
      <c r="O21" s="107" t="s">
        <v>257</v>
      </c>
      <c r="P21" s="108"/>
      <c r="Q21" s="109" t="s">
        <v>257</v>
      </c>
      <c r="R21" s="236"/>
      <c r="S21" s="110"/>
    </row>
    <row r="22" spans="1:19" ht="19.5" customHeight="1">
      <c r="A22" s="106">
        <v>12</v>
      </c>
      <c r="B22" s="705"/>
      <c r="C22" s="706"/>
      <c r="D22" s="234"/>
      <c r="E22" s="107" t="s">
        <v>257</v>
      </c>
      <c r="F22" s="108"/>
      <c r="G22" s="109" t="s">
        <v>257</v>
      </c>
      <c r="H22" s="236"/>
      <c r="I22" s="110"/>
      <c r="K22" s="106">
        <v>12</v>
      </c>
      <c r="L22" s="705"/>
      <c r="M22" s="706"/>
      <c r="N22" s="234"/>
      <c r="O22" s="107" t="s">
        <v>257</v>
      </c>
      <c r="P22" s="108"/>
      <c r="Q22" s="109" t="s">
        <v>257</v>
      </c>
      <c r="R22" s="236"/>
      <c r="S22" s="110"/>
    </row>
    <row r="23" spans="1:19" ht="19.5" customHeight="1">
      <c r="A23" s="106">
        <v>13</v>
      </c>
      <c r="B23" s="705"/>
      <c r="C23" s="706"/>
      <c r="D23" s="234"/>
      <c r="E23" s="107" t="s">
        <v>257</v>
      </c>
      <c r="F23" s="108"/>
      <c r="G23" s="109" t="s">
        <v>257</v>
      </c>
      <c r="H23" s="236"/>
      <c r="I23" s="110"/>
      <c r="K23" s="106">
        <v>13</v>
      </c>
      <c r="L23" s="705"/>
      <c r="M23" s="706"/>
      <c r="N23" s="234"/>
      <c r="O23" s="107" t="s">
        <v>257</v>
      </c>
      <c r="P23" s="108"/>
      <c r="Q23" s="109" t="s">
        <v>257</v>
      </c>
      <c r="R23" s="236"/>
      <c r="S23" s="110"/>
    </row>
    <row r="24" spans="1:19" ht="19.5" customHeight="1">
      <c r="A24" s="106">
        <v>14</v>
      </c>
      <c r="B24" s="705"/>
      <c r="C24" s="706"/>
      <c r="D24" s="234"/>
      <c r="E24" s="107" t="s">
        <v>257</v>
      </c>
      <c r="F24" s="108"/>
      <c r="G24" s="109" t="s">
        <v>257</v>
      </c>
      <c r="H24" s="236"/>
      <c r="I24" s="110"/>
      <c r="K24" s="106">
        <v>14</v>
      </c>
      <c r="L24" s="705"/>
      <c r="M24" s="706"/>
      <c r="N24" s="234"/>
      <c r="O24" s="107" t="s">
        <v>257</v>
      </c>
      <c r="P24" s="108"/>
      <c r="Q24" s="109" t="s">
        <v>257</v>
      </c>
      <c r="R24" s="236"/>
      <c r="S24" s="110"/>
    </row>
    <row r="25" spans="1:19" ht="19.5" customHeight="1">
      <c r="A25" s="106">
        <v>15</v>
      </c>
      <c r="B25" s="705"/>
      <c r="C25" s="706"/>
      <c r="D25" s="234"/>
      <c r="E25" s="107" t="s">
        <v>257</v>
      </c>
      <c r="F25" s="108"/>
      <c r="G25" s="109" t="s">
        <v>257</v>
      </c>
      <c r="H25" s="236"/>
      <c r="I25" s="110"/>
      <c r="K25" s="106">
        <v>15</v>
      </c>
      <c r="L25" s="705"/>
      <c r="M25" s="706"/>
      <c r="N25" s="234"/>
      <c r="O25" s="107" t="s">
        <v>257</v>
      </c>
      <c r="P25" s="108"/>
      <c r="Q25" s="109" t="s">
        <v>257</v>
      </c>
      <c r="R25" s="236"/>
      <c r="S25" s="110"/>
    </row>
    <row r="26" spans="1:19" ht="19.5" customHeight="1">
      <c r="A26" s="106">
        <v>16</v>
      </c>
      <c r="B26" s="705"/>
      <c r="C26" s="706"/>
      <c r="D26" s="234"/>
      <c r="E26" s="107" t="s">
        <v>257</v>
      </c>
      <c r="F26" s="108"/>
      <c r="G26" s="109" t="s">
        <v>257</v>
      </c>
      <c r="H26" s="236"/>
      <c r="I26" s="110"/>
      <c r="K26" s="106">
        <v>16</v>
      </c>
      <c r="L26" s="705"/>
      <c r="M26" s="706"/>
      <c r="N26" s="234"/>
      <c r="O26" s="107" t="s">
        <v>257</v>
      </c>
      <c r="P26" s="108"/>
      <c r="Q26" s="109" t="s">
        <v>257</v>
      </c>
      <c r="R26" s="236"/>
      <c r="S26" s="110"/>
    </row>
    <row r="27" spans="1:19" ht="19.5" customHeight="1">
      <c r="A27" s="106">
        <v>17</v>
      </c>
      <c r="B27" s="705"/>
      <c r="C27" s="706"/>
      <c r="D27" s="234"/>
      <c r="E27" s="107" t="s">
        <v>257</v>
      </c>
      <c r="F27" s="108"/>
      <c r="G27" s="109" t="s">
        <v>257</v>
      </c>
      <c r="H27" s="236"/>
      <c r="I27" s="110"/>
      <c r="K27" s="106">
        <v>17</v>
      </c>
      <c r="L27" s="705"/>
      <c r="M27" s="706"/>
      <c r="N27" s="234"/>
      <c r="O27" s="107" t="s">
        <v>257</v>
      </c>
      <c r="P27" s="108"/>
      <c r="Q27" s="109" t="s">
        <v>257</v>
      </c>
      <c r="R27" s="236"/>
      <c r="S27" s="110"/>
    </row>
    <row r="28" spans="1:19" ht="19.5" customHeight="1">
      <c r="A28" s="106">
        <v>18</v>
      </c>
      <c r="B28" s="705"/>
      <c r="C28" s="706"/>
      <c r="D28" s="234"/>
      <c r="E28" s="107" t="s">
        <v>257</v>
      </c>
      <c r="F28" s="108"/>
      <c r="G28" s="109" t="s">
        <v>257</v>
      </c>
      <c r="H28" s="236"/>
      <c r="I28" s="110"/>
      <c r="K28" s="106">
        <v>18</v>
      </c>
      <c r="L28" s="705"/>
      <c r="M28" s="706"/>
      <c r="N28" s="234"/>
      <c r="O28" s="107" t="s">
        <v>257</v>
      </c>
      <c r="P28" s="108"/>
      <c r="Q28" s="109" t="s">
        <v>257</v>
      </c>
      <c r="R28" s="236"/>
      <c r="S28" s="110"/>
    </row>
    <row r="29" spans="1:19" ht="19.5" customHeight="1">
      <c r="A29" s="106">
        <v>19</v>
      </c>
      <c r="B29" s="705"/>
      <c r="C29" s="706"/>
      <c r="D29" s="234"/>
      <c r="E29" s="107" t="s">
        <v>257</v>
      </c>
      <c r="F29" s="108"/>
      <c r="G29" s="109" t="s">
        <v>257</v>
      </c>
      <c r="H29" s="236"/>
      <c r="I29" s="110"/>
      <c r="K29" s="106">
        <v>19</v>
      </c>
      <c r="L29" s="705"/>
      <c r="M29" s="706"/>
      <c r="N29" s="234"/>
      <c r="O29" s="107" t="s">
        <v>257</v>
      </c>
      <c r="P29" s="108"/>
      <c r="Q29" s="109" t="s">
        <v>257</v>
      </c>
      <c r="R29" s="236"/>
      <c r="S29" s="110"/>
    </row>
    <row r="30" spans="1:19" ht="19.5" customHeight="1" thickBot="1">
      <c r="A30" s="111">
        <v>20</v>
      </c>
      <c r="B30" s="703"/>
      <c r="C30" s="704"/>
      <c r="D30" s="235"/>
      <c r="E30" s="112" t="s">
        <v>257</v>
      </c>
      <c r="F30" s="113"/>
      <c r="G30" s="114" t="s">
        <v>257</v>
      </c>
      <c r="H30" s="237"/>
      <c r="I30" s="115"/>
      <c r="K30" s="111">
        <v>20</v>
      </c>
      <c r="L30" s="703"/>
      <c r="M30" s="704"/>
      <c r="N30" s="235"/>
      <c r="O30" s="112" t="s">
        <v>257</v>
      </c>
      <c r="P30" s="113"/>
      <c r="Q30" s="114" t="s">
        <v>257</v>
      </c>
      <c r="R30" s="237"/>
      <c r="S30" s="115"/>
    </row>
  </sheetData>
  <mergeCells count="74">
    <mergeCell ref="A2:I2"/>
    <mergeCell ref="K2:S2"/>
    <mergeCell ref="A3:I3"/>
    <mergeCell ref="K3:S3"/>
    <mergeCell ref="A4:F4"/>
    <mergeCell ref="G4:I4"/>
    <mergeCell ref="K4:P4"/>
    <mergeCell ref="Q4:S4"/>
    <mergeCell ref="Q7:S7"/>
    <mergeCell ref="A5:F5"/>
    <mergeCell ref="G5:I5"/>
    <mergeCell ref="K5:P5"/>
    <mergeCell ref="Q5:S5"/>
    <mergeCell ref="A6:F6"/>
    <mergeCell ref="G6:I6"/>
    <mergeCell ref="K6:P6"/>
    <mergeCell ref="Q6:S6"/>
    <mergeCell ref="A7:C7"/>
    <mergeCell ref="D7:F7"/>
    <mergeCell ref="G7:I7"/>
    <mergeCell ref="K7:M7"/>
    <mergeCell ref="N7:P7"/>
    <mergeCell ref="Q10:R10"/>
    <mergeCell ref="A8:A9"/>
    <mergeCell ref="B8:B9"/>
    <mergeCell ref="F8:F9"/>
    <mergeCell ref="K8:K9"/>
    <mergeCell ref="L8:L9"/>
    <mergeCell ref="P8:P9"/>
    <mergeCell ref="B10:C10"/>
    <mergeCell ref="D10:E10"/>
    <mergeCell ref="G10:H10"/>
    <mergeCell ref="L10:M10"/>
    <mergeCell ref="N10:O10"/>
    <mergeCell ref="B22:C22"/>
    <mergeCell ref="B11:C11"/>
    <mergeCell ref="B12:C12"/>
    <mergeCell ref="B13:C13"/>
    <mergeCell ref="B14:C14"/>
    <mergeCell ref="B15:C15"/>
    <mergeCell ref="B16:C16"/>
    <mergeCell ref="B17:C17"/>
    <mergeCell ref="B18:C18"/>
    <mergeCell ref="B19:C19"/>
    <mergeCell ref="B20:C20"/>
    <mergeCell ref="B21:C21"/>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L30:M30"/>
    <mergeCell ref="L19:M19"/>
    <mergeCell ref="L20:M20"/>
    <mergeCell ref="L21:M21"/>
    <mergeCell ref="L22:M22"/>
    <mergeCell ref="L23:M23"/>
    <mergeCell ref="L24:M24"/>
    <mergeCell ref="L25:M25"/>
    <mergeCell ref="L26:M26"/>
    <mergeCell ref="L27:M27"/>
    <mergeCell ref="L28:M28"/>
    <mergeCell ref="L29:M29"/>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70" zoomScaleNormal="100" zoomScaleSheetLayoutView="70" workbookViewId="0">
      <selection activeCell="N13" sqref="N13"/>
    </sheetView>
  </sheetViews>
  <sheetFormatPr defaultColWidth="9" defaultRowHeight="19.5" customHeight="1"/>
  <cols>
    <col min="1" max="1" width="3.3320312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13" style="105" customWidth="1"/>
    <col min="10" max="10" width="3.6640625" style="105" customWidth="1"/>
    <col min="11" max="11" width="3.4414062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13" style="105" customWidth="1"/>
    <col min="20" max="20" width="3.6640625" style="105" customWidth="1"/>
    <col min="21" max="16384" width="9" style="105"/>
  </cols>
  <sheetData>
    <row r="1" spans="1:21" ht="19.5" customHeight="1">
      <c r="A1" s="104" t="s">
        <v>259</v>
      </c>
      <c r="K1" s="104" t="s">
        <v>259</v>
      </c>
    </row>
    <row r="2" spans="1:21" ht="19.5" customHeight="1" thickBot="1">
      <c r="A2" s="753" t="s">
        <v>258</v>
      </c>
      <c r="B2" s="753"/>
      <c r="C2" s="753"/>
      <c r="D2" s="753"/>
      <c r="E2" s="753"/>
      <c r="F2" s="753"/>
      <c r="G2" s="753"/>
      <c r="H2" s="753"/>
      <c r="I2" s="753"/>
      <c r="K2" s="753" t="s">
        <v>258</v>
      </c>
      <c r="L2" s="753"/>
      <c r="M2" s="753"/>
      <c r="N2" s="753"/>
      <c r="O2" s="753"/>
      <c r="P2" s="753"/>
      <c r="Q2" s="753"/>
      <c r="R2" s="753"/>
      <c r="S2" s="753"/>
    </row>
    <row r="3" spans="1:21" ht="22.5" customHeight="1" thickBot="1">
      <c r="A3" s="763" t="s">
        <v>191</v>
      </c>
      <c r="B3" s="764"/>
      <c r="C3" s="764"/>
      <c r="D3" s="764"/>
      <c r="E3" s="764"/>
      <c r="F3" s="764"/>
      <c r="G3" s="764"/>
      <c r="H3" s="764"/>
      <c r="I3" s="765"/>
      <c r="K3" s="763" t="s">
        <v>191</v>
      </c>
      <c r="L3" s="764"/>
      <c r="M3" s="764"/>
      <c r="N3" s="764"/>
      <c r="O3" s="764"/>
      <c r="P3" s="764"/>
      <c r="Q3" s="764"/>
      <c r="R3" s="764"/>
      <c r="S3" s="765"/>
    </row>
    <row r="4" spans="1:21" ht="24.75" customHeight="1" thickBot="1">
      <c r="A4" s="772" t="s">
        <v>192</v>
      </c>
      <c r="B4" s="773"/>
      <c r="C4" s="773"/>
      <c r="D4" s="773"/>
      <c r="E4" s="773"/>
      <c r="F4" s="773"/>
      <c r="G4" s="774" t="s">
        <v>256</v>
      </c>
      <c r="H4" s="774"/>
      <c r="I4" s="775"/>
      <c r="K4" s="772" t="s">
        <v>192</v>
      </c>
      <c r="L4" s="773"/>
      <c r="M4" s="773"/>
      <c r="N4" s="773"/>
      <c r="O4" s="773"/>
      <c r="P4" s="773"/>
      <c r="Q4" s="774" t="s">
        <v>256</v>
      </c>
      <c r="R4" s="774"/>
      <c r="S4" s="775"/>
    </row>
    <row r="5" spans="1:21" ht="19.5" customHeight="1">
      <c r="A5" s="776" t="s">
        <v>193</v>
      </c>
      <c r="B5" s="777"/>
      <c r="C5" s="777"/>
      <c r="D5" s="777"/>
      <c r="E5" s="777"/>
      <c r="F5" s="778"/>
      <c r="G5" s="779" t="s">
        <v>194</v>
      </c>
      <c r="H5" s="777"/>
      <c r="I5" s="780"/>
      <c r="K5" s="776" t="s">
        <v>193</v>
      </c>
      <c r="L5" s="777"/>
      <c r="M5" s="777"/>
      <c r="N5" s="777"/>
      <c r="O5" s="777"/>
      <c r="P5" s="778"/>
      <c r="Q5" s="779" t="s">
        <v>194</v>
      </c>
      <c r="R5" s="777"/>
      <c r="S5" s="780"/>
    </row>
    <row r="6" spans="1:21" ht="19.5" customHeight="1" thickBot="1">
      <c r="A6" s="756" t="s">
        <v>195</v>
      </c>
      <c r="B6" s="757"/>
      <c r="C6" s="757"/>
      <c r="D6" s="757"/>
      <c r="E6" s="757"/>
      <c r="F6" s="758"/>
      <c r="G6" s="759" t="s">
        <v>196</v>
      </c>
      <c r="H6" s="757"/>
      <c r="I6" s="760"/>
      <c r="K6" s="756" t="s">
        <v>195</v>
      </c>
      <c r="L6" s="757"/>
      <c r="M6" s="757"/>
      <c r="N6" s="757"/>
      <c r="O6" s="757"/>
      <c r="P6" s="758"/>
      <c r="Q6" s="759" t="s">
        <v>196</v>
      </c>
      <c r="R6" s="757"/>
      <c r="S6" s="760"/>
    </row>
    <row r="7" spans="1:21" ht="14.25" customHeight="1">
      <c r="A7" s="761" t="s">
        <v>200</v>
      </c>
      <c r="B7" s="766" t="s">
        <v>201</v>
      </c>
      <c r="C7" s="287"/>
      <c r="D7" s="288"/>
      <c r="E7" s="289"/>
      <c r="F7" s="754" t="s">
        <v>202</v>
      </c>
      <c r="G7" s="290"/>
      <c r="H7" s="288"/>
      <c r="I7" s="291"/>
      <c r="K7" s="761" t="s">
        <v>200</v>
      </c>
      <c r="L7" s="766" t="s">
        <v>201</v>
      </c>
      <c r="M7" s="287"/>
      <c r="N7" s="288"/>
      <c r="O7" s="289"/>
      <c r="P7" s="754" t="s">
        <v>202</v>
      </c>
      <c r="Q7" s="290"/>
      <c r="R7" s="288"/>
      <c r="S7" s="291"/>
    </row>
    <row r="8" spans="1:21" ht="14.25" customHeight="1" thickBot="1">
      <c r="A8" s="762"/>
      <c r="B8" s="767"/>
      <c r="C8" s="292"/>
      <c r="D8" s="293"/>
      <c r="E8" s="294" t="s">
        <v>203</v>
      </c>
      <c r="F8" s="755"/>
      <c r="G8" s="295"/>
      <c r="H8" s="293"/>
      <c r="I8" s="296" t="s">
        <v>203</v>
      </c>
      <c r="K8" s="762"/>
      <c r="L8" s="767"/>
      <c r="M8" s="292"/>
      <c r="N8" s="293"/>
      <c r="O8" s="294" t="s">
        <v>203</v>
      </c>
      <c r="P8" s="755"/>
      <c r="Q8" s="295"/>
      <c r="R8" s="293"/>
      <c r="S8" s="296" t="s">
        <v>203</v>
      </c>
    </row>
    <row r="9" spans="1:21" ht="18.75" customHeight="1" thickBot="1">
      <c r="A9" s="374" t="s">
        <v>279</v>
      </c>
      <c r="B9" s="304"/>
      <c r="C9" s="304"/>
      <c r="D9" s="304"/>
      <c r="E9" s="304"/>
      <c r="F9" s="304"/>
      <c r="G9" s="304"/>
      <c r="H9" s="304"/>
      <c r="I9" s="304"/>
      <c r="J9" s="305"/>
      <c r="K9" s="374" t="s">
        <v>279</v>
      </c>
      <c r="L9" s="304"/>
      <c r="M9" s="208"/>
      <c r="N9" s="208"/>
      <c r="O9" s="208"/>
      <c r="P9" s="208"/>
      <c r="Q9" s="208"/>
      <c r="R9" s="208"/>
      <c r="S9" s="208"/>
    </row>
    <row r="10" spans="1:21" ht="19.5" customHeight="1">
      <c r="A10" s="191"/>
      <c r="B10" s="715" t="s">
        <v>252</v>
      </c>
      <c r="C10" s="716"/>
      <c r="D10" s="748" t="s">
        <v>232</v>
      </c>
      <c r="E10" s="749"/>
      <c r="F10" s="192" t="s">
        <v>206</v>
      </c>
      <c r="G10" s="750" t="s">
        <v>233</v>
      </c>
      <c r="H10" s="749"/>
      <c r="I10" s="193" t="s">
        <v>251</v>
      </c>
      <c r="K10" s="191"/>
      <c r="L10" s="715" t="s">
        <v>252</v>
      </c>
      <c r="M10" s="716"/>
      <c r="N10" s="748" t="s">
        <v>232</v>
      </c>
      <c r="O10" s="749"/>
      <c r="P10" s="192" t="s">
        <v>206</v>
      </c>
      <c r="Q10" s="750" t="s">
        <v>233</v>
      </c>
      <c r="R10" s="749"/>
      <c r="S10" s="193" t="s">
        <v>251</v>
      </c>
    </row>
    <row r="11" spans="1:21" ht="19.5" customHeight="1">
      <c r="A11" s="106">
        <v>1</v>
      </c>
      <c r="B11" s="741"/>
      <c r="C11" s="742"/>
      <c r="D11" s="175"/>
      <c r="E11" s="478" t="s">
        <v>0</v>
      </c>
      <c r="F11" s="475"/>
      <c r="G11" s="481" t="s">
        <v>0</v>
      </c>
      <c r="H11" s="175"/>
      <c r="I11" s="227">
        <f t="shared" ref="I11:I25" si="0">+H11-D11</f>
        <v>0</v>
      </c>
      <c r="K11" s="106">
        <v>1</v>
      </c>
      <c r="L11" s="741"/>
      <c r="M11" s="742"/>
      <c r="N11" s="175"/>
      <c r="O11" s="478" t="s">
        <v>0</v>
      </c>
      <c r="P11" s="475"/>
      <c r="Q11" s="481" t="s">
        <v>0</v>
      </c>
      <c r="R11" s="175"/>
      <c r="S11" s="227">
        <f t="shared" ref="S11:S25" si="1">+R11-N11</f>
        <v>0</v>
      </c>
      <c r="U11" s="364" t="s">
        <v>255</v>
      </c>
    </row>
    <row r="12" spans="1:21" ht="19.5" customHeight="1">
      <c r="A12" s="106">
        <v>2</v>
      </c>
      <c r="B12" s="741"/>
      <c r="C12" s="742"/>
      <c r="D12" s="175"/>
      <c r="E12" s="478" t="s">
        <v>0</v>
      </c>
      <c r="F12" s="475"/>
      <c r="G12" s="481" t="s">
        <v>0</v>
      </c>
      <c r="H12" s="175"/>
      <c r="I12" s="227">
        <f t="shared" si="0"/>
        <v>0</v>
      </c>
      <c r="K12" s="106">
        <v>2</v>
      </c>
      <c r="L12" s="741"/>
      <c r="M12" s="742"/>
      <c r="N12" s="175"/>
      <c r="O12" s="478" t="s">
        <v>0</v>
      </c>
      <c r="P12" s="475"/>
      <c r="Q12" s="481" t="s">
        <v>0</v>
      </c>
      <c r="R12" s="175"/>
      <c r="S12" s="227">
        <f t="shared" si="1"/>
        <v>0</v>
      </c>
    </row>
    <row r="13" spans="1:21" ht="19.5" customHeight="1">
      <c r="A13" s="106">
        <v>3</v>
      </c>
      <c r="B13" s="741"/>
      <c r="C13" s="742"/>
      <c r="D13" s="175"/>
      <c r="E13" s="478" t="s">
        <v>0</v>
      </c>
      <c r="F13" s="475"/>
      <c r="G13" s="481" t="s">
        <v>0</v>
      </c>
      <c r="H13" s="175"/>
      <c r="I13" s="227">
        <f t="shared" si="0"/>
        <v>0</v>
      </c>
      <c r="K13" s="106">
        <v>3</v>
      </c>
      <c r="L13" s="741"/>
      <c r="M13" s="742"/>
      <c r="N13" s="175"/>
      <c r="O13" s="478" t="s">
        <v>0</v>
      </c>
      <c r="P13" s="475"/>
      <c r="Q13" s="481" t="s">
        <v>0</v>
      </c>
      <c r="R13" s="175"/>
      <c r="S13" s="227">
        <f t="shared" si="1"/>
        <v>0</v>
      </c>
    </row>
    <row r="14" spans="1:21" ht="19.5" customHeight="1">
      <c r="A14" s="106">
        <v>4</v>
      </c>
      <c r="B14" s="741"/>
      <c r="C14" s="742"/>
      <c r="D14" s="175"/>
      <c r="E14" s="478" t="s">
        <v>0</v>
      </c>
      <c r="F14" s="475"/>
      <c r="G14" s="481" t="s">
        <v>0</v>
      </c>
      <c r="H14" s="175"/>
      <c r="I14" s="227">
        <f t="shared" si="0"/>
        <v>0</v>
      </c>
      <c r="K14" s="106">
        <v>4</v>
      </c>
      <c r="L14" s="741"/>
      <c r="M14" s="742"/>
      <c r="N14" s="175"/>
      <c r="O14" s="478" t="s">
        <v>0</v>
      </c>
      <c r="P14" s="475"/>
      <c r="Q14" s="481" t="s">
        <v>0</v>
      </c>
      <c r="R14" s="175"/>
      <c r="S14" s="227">
        <f t="shared" si="1"/>
        <v>0</v>
      </c>
    </row>
    <row r="15" spans="1:21" ht="19.5" customHeight="1">
      <c r="A15" s="106">
        <v>5</v>
      </c>
      <c r="B15" s="741"/>
      <c r="C15" s="742"/>
      <c r="D15" s="175"/>
      <c r="E15" s="478" t="s">
        <v>0</v>
      </c>
      <c r="F15" s="475"/>
      <c r="G15" s="481" t="s">
        <v>0</v>
      </c>
      <c r="H15" s="176"/>
      <c r="I15" s="228">
        <f t="shared" si="0"/>
        <v>0</v>
      </c>
      <c r="K15" s="106">
        <v>5</v>
      </c>
      <c r="L15" s="741"/>
      <c r="M15" s="742"/>
      <c r="N15" s="175"/>
      <c r="O15" s="478" t="s">
        <v>0</v>
      </c>
      <c r="P15" s="475"/>
      <c r="Q15" s="481" t="s">
        <v>0</v>
      </c>
      <c r="R15" s="176"/>
      <c r="S15" s="228">
        <f t="shared" si="1"/>
        <v>0</v>
      </c>
    </row>
    <row r="16" spans="1:21" ht="19.5" customHeight="1">
      <c r="A16" s="106">
        <v>6</v>
      </c>
      <c r="B16" s="751"/>
      <c r="C16" s="752"/>
      <c r="D16" s="223"/>
      <c r="E16" s="479" t="s">
        <v>0</v>
      </c>
      <c r="F16" s="476"/>
      <c r="G16" s="482" t="s">
        <v>0</v>
      </c>
      <c r="H16" s="223"/>
      <c r="I16" s="227">
        <f t="shared" si="0"/>
        <v>0</v>
      </c>
      <c r="K16" s="106">
        <v>6</v>
      </c>
      <c r="L16" s="751"/>
      <c r="M16" s="752"/>
      <c r="N16" s="223"/>
      <c r="O16" s="479" t="s">
        <v>0</v>
      </c>
      <c r="P16" s="476"/>
      <c r="Q16" s="482" t="s">
        <v>0</v>
      </c>
      <c r="R16" s="223"/>
      <c r="S16" s="227">
        <f t="shared" si="1"/>
        <v>0</v>
      </c>
    </row>
    <row r="17" spans="1:21" ht="19.5" customHeight="1">
      <c r="A17" s="106">
        <v>7</v>
      </c>
      <c r="B17" s="741"/>
      <c r="C17" s="742"/>
      <c r="D17" s="175"/>
      <c r="E17" s="478" t="s">
        <v>0</v>
      </c>
      <c r="F17" s="475"/>
      <c r="G17" s="481" t="s">
        <v>0</v>
      </c>
      <c r="H17" s="175"/>
      <c r="I17" s="227">
        <f t="shared" si="0"/>
        <v>0</v>
      </c>
      <c r="K17" s="106">
        <v>7</v>
      </c>
      <c r="L17" s="741"/>
      <c r="M17" s="742"/>
      <c r="N17" s="175"/>
      <c r="O17" s="478" t="s">
        <v>0</v>
      </c>
      <c r="P17" s="475"/>
      <c r="Q17" s="481" t="s">
        <v>0</v>
      </c>
      <c r="R17" s="175"/>
      <c r="S17" s="227">
        <f t="shared" si="1"/>
        <v>0</v>
      </c>
    </row>
    <row r="18" spans="1:21" ht="19.5" customHeight="1">
      <c r="A18" s="106">
        <v>8</v>
      </c>
      <c r="B18" s="741"/>
      <c r="C18" s="742"/>
      <c r="D18" s="175"/>
      <c r="E18" s="478" t="s">
        <v>0</v>
      </c>
      <c r="F18" s="475"/>
      <c r="G18" s="481" t="s">
        <v>0</v>
      </c>
      <c r="H18" s="175"/>
      <c r="I18" s="227">
        <f t="shared" si="0"/>
        <v>0</v>
      </c>
      <c r="K18" s="106">
        <v>8</v>
      </c>
      <c r="L18" s="741"/>
      <c r="M18" s="742"/>
      <c r="N18" s="175"/>
      <c r="O18" s="478" t="s">
        <v>0</v>
      </c>
      <c r="P18" s="475"/>
      <c r="Q18" s="481" t="s">
        <v>0</v>
      </c>
      <c r="R18" s="175"/>
      <c r="S18" s="227">
        <f t="shared" si="1"/>
        <v>0</v>
      </c>
    </row>
    <row r="19" spans="1:21" ht="19.5" customHeight="1">
      <c r="A19" s="106">
        <v>9</v>
      </c>
      <c r="B19" s="741"/>
      <c r="C19" s="742"/>
      <c r="D19" s="175"/>
      <c r="E19" s="478" t="s">
        <v>0</v>
      </c>
      <c r="F19" s="475"/>
      <c r="G19" s="481" t="s">
        <v>0</v>
      </c>
      <c r="H19" s="175"/>
      <c r="I19" s="227">
        <f t="shared" si="0"/>
        <v>0</v>
      </c>
      <c r="K19" s="106">
        <v>9</v>
      </c>
      <c r="L19" s="741"/>
      <c r="M19" s="742"/>
      <c r="N19" s="175"/>
      <c r="O19" s="478" t="s">
        <v>0</v>
      </c>
      <c r="P19" s="475"/>
      <c r="Q19" s="481" t="s">
        <v>0</v>
      </c>
      <c r="R19" s="175"/>
      <c r="S19" s="227">
        <f t="shared" si="1"/>
        <v>0</v>
      </c>
    </row>
    <row r="20" spans="1:21" ht="19.5" customHeight="1">
      <c r="A20" s="106">
        <v>10</v>
      </c>
      <c r="B20" s="741"/>
      <c r="C20" s="742"/>
      <c r="D20" s="175"/>
      <c r="E20" s="478" t="s">
        <v>0</v>
      </c>
      <c r="F20" s="475"/>
      <c r="G20" s="481" t="s">
        <v>0</v>
      </c>
      <c r="H20" s="175"/>
      <c r="I20" s="227">
        <f t="shared" si="0"/>
        <v>0</v>
      </c>
      <c r="K20" s="106">
        <v>10</v>
      </c>
      <c r="L20" s="741"/>
      <c r="M20" s="742"/>
      <c r="N20" s="175"/>
      <c r="O20" s="478" t="s">
        <v>0</v>
      </c>
      <c r="P20" s="475"/>
      <c r="Q20" s="481" t="s">
        <v>0</v>
      </c>
      <c r="R20" s="175"/>
      <c r="S20" s="227">
        <f t="shared" si="1"/>
        <v>0</v>
      </c>
    </row>
    <row r="21" spans="1:21" ht="19.5" customHeight="1">
      <c r="A21" s="106">
        <v>11</v>
      </c>
      <c r="B21" s="741"/>
      <c r="C21" s="742"/>
      <c r="D21" s="175"/>
      <c r="E21" s="478" t="s">
        <v>0</v>
      </c>
      <c r="F21" s="475"/>
      <c r="G21" s="481" t="s">
        <v>0</v>
      </c>
      <c r="H21" s="175"/>
      <c r="I21" s="227">
        <f t="shared" si="0"/>
        <v>0</v>
      </c>
      <c r="K21" s="106">
        <v>11</v>
      </c>
      <c r="L21" s="741"/>
      <c r="M21" s="742"/>
      <c r="N21" s="175"/>
      <c r="O21" s="478" t="s">
        <v>0</v>
      </c>
      <c r="P21" s="475"/>
      <c r="Q21" s="481" t="s">
        <v>0</v>
      </c>
      <c r="R21" s="175"/>
      <c r="S21" s="227">
        <f t="shared" si="1"/>
        <v>0</v>
      </c>
      <c r="U21" s="233"/>
    </row>
    <row r="22" spans="1:21" ht="19.5" customHeight="1">
      <c r="A22" s="106">
        <v>12</v>
      </c>
      <c r="B22" s="741"/>
      <c r="C22" s="742"/>
      <c r="D22" s="175"/>
      <c r="E22" s="478" t="s">
        <v>0</v>
      </c>
      <c r="F22" s="475"/>
      <c r="G22" s="481" t="s">
        <v>0</v>
      </c>
      <c r="H22" s="175"/>
      <c r="I22" s="227">
        <f t="shared" si="0"/>
        <v>0</v>
      </c>
      <c r="K22" s="106">
        <v>12</v>
      </c>
      <c r="L22" s="741"/>
      <c r="M22" s="742"/>
      <c r="N22" s="175"/>
      <c r="O22" s="478" t="s">
        <v>0</v>
      </c>
      <c r="P22" s="475"/>
      <c r="Q22" s="481" t="s">
        <v>0</v>
      </c>
      <c r="R22" s="175"/>
      <c r="S22" s="227">
        <f t="shared" si="1"/>
        <v>0</v>
      </c>
    </row>
    <row r="23" spans="1:21" ht="19.5" customHeight="1">
      <c r="A23" s="106">
        <v>13</v>
      </c>
      <c r="B23" s="741"/>
      <c r="C23" s="742"/>
      <c r="D23" s="175"/>
      <c r="E23" s="478" t="s">
        <v>0</v>
      </c>
      <c r="F23" s="475"/>
      <c r="G23" s="481" t="s">
        <v>0</v>
      </c>
      <c r="H23" s="175"/>
      <c r="I23" s="227">
        <f t="shared" si="0"/>
        <v>0</v>
      </c>
      <c r="K23" s="106">
        <v>13</v>
      </c>
      <c r="L23" s="741"/>
      <c r="M23" s="742"/>
      <c r="N23" s="175"/>
      <c r="O23" s="478" t="s">
        <v>0</v>
      </c>
      <c r="P23" s="475"/>
      <c r="Q23" s="481" t="s">
        <v>0</v>
      </c>
      <c r="R23" s="175"/>
      <c r="S23" s="227">
        <f t="shared" si="1"/>
        <v>0</v>
      </c>
    </row>
    <row r="24" spans="1:21" ht="19.5" customHeight="1">
      <c r="A24" s="106">
        <v>14</v>
      </c>
      <c r="B24" s="741"/>
      <c r="C24" s="742"/>
      <c r="D24" s="175"/>
      <c r="E24" s="478" t="s">
        <v>0</v>
      </c>
      <c r="F24" s="475"/>
      <c r="G24" s="481" t="s">
        <v>0</v>
      </c>
      <c r="H24" s="175"/>
      <c r="I24" s="227">
        <f t="shared" si="0"/>
        <v>0</v>
      </c>
      <c r="K24" s="106">
        <v>14</v>
      </c>
      <c r="L24" s="741"/>
      <c r="M24" s="742"/>
      <c r="N24" s="175"/>
      <c r="O24" s="478" t="s">
        <v>0</v>
      </c>
      <c r="P24" s="475"/>
      <c r="Q24" s="481" t="s">
        <v>0</v>
      </c>
      <c r="R24" s="175"/>
      <c r="S24" s="227">
        <f t="shared" si="1"/>
        <v>0</v>
      </c>
    </row>
    <row r="25" spans="1:21" ht="19.5" customHeight="1" thickBot="1">
      <c r="A25" s="195">
        <v>15</v>
      </c>
      <c r="B25" s="743"/>
      <c r="C25" s="744"/>
      <c r="D25" s="199"/>
      <c r="E25" s="480" t="s">
        <v>0</v>
      </c>
      <c r="F25" s="477"/>
      <c r="G25" s="483" t="s">
        <v>0</v>
      </c>
      <c r="H25" s="238"/>
      <c r="I25" s="229">
        <f t="shared" si="0"/>
        <v>0</v>
      </c>
      <c r="K25" s="195">
        <v>15</v>
      </c>
      <c r="L25" s="743"/>
      <c r="M25" s="744"/>
      <c r="N25" s="199"/>
      <c r="O25" s="480" t="s">
        <v>0</v>
      </c>
      <c r="P25" s="477"/>
      <c r="Q25" s="483" t="s">
        <v>0</v>
      </c>
      <c r="R25" s="238"/>
      <c r="S25" s="229">
        <f t="shared" si="1"/>
        <v>0</v>
      </c>
    </row>
    <row r="26" spans="1:21" ht="19.5" customHeight="1" thickTop="1" thickBot="1">
      <c r="A26" s="745" t="s">
        <v>234</v>
      </c>
      <c r="B26" s="746"/>
      <c r="C26" s="746"/>
      <c r="D26" s="746"/>
      <c r="E26" s="746"/>
      <c r="F26" s="746"/>
      <c r="G26" s="746"/>
      <c r="H26" s="747"/>
      <c r="I26" s="224">
        <f>SUM(I11:I25)</f>
        <v>0</v>
      </c>
      <c r="K26" s="745" t="s">
        <v>234</v>
      </c>
      <c r="L26" s="746"/>
      <c r="M26" s="746"/>
      <c r="N26" s="746"/>
      <c r="O26" s="746"/>
      <c r="P26" s="746"/>
      <c r="Q26" s="746"/>
      <c r="R26" s="747"/>
      <c r="S26" s="224">
        <f>SUM(S11:S25)</f>
        <v>0</v>
      </c>
    </row>
    <row r="27" spans="1:21" s="357" customFormat="1" ht="19.5" customHeight="1">
      <c r="A27" s="372"/>
      <c r="B27" s="372"/>
      <c r="C27" s="372"/>
      <c r="D27" s="372"/>
      <c r="E27" s="372"/>
      <c r="F27" s="372"/>
      <c r="G27" s="372"/>
      <c r="H27" s="372"/>
      <c r="I27" s="373"/>
      <c r="K27" s="372"/>
      <c r="L27" s="372"/>
      <c r="M27" s="372"/>
      <c r="N27" s="372"/>
      <c r="O27" s="372"/>
      <c r="P27" s="372"/>
      <c r="Q27" s="372"/>
      <c r="R27" s="372"/>
      <c r="S27" s="373"/>
    </row>
    <row r="28" spans="1:21" ht="18" customHeight="1" thickBot="1">
      <c r="A28" s="375" t="s">
        <v>280</v>
      </c>
      <c r="B28" s="306"/>
      <c r="C28" s="306"/>
      <c r="D28" s="306"/>
      <c r="E28" s="306"/>
      <c r="F28" s="306"/>
      <c r="G28" s="307"/>
      <c r="H28" s="308"/>
      <c r="I28" s="309"/>
      <c r="J28" s="305"/>
      <c r="K28" s="375" t="s">
        <v>280</v>
      </c>
      <c r="L28" s="194"/>
      <c r="M28" s="194"/>
      <c r="N28" s="194"/>
      <c r="O28" s="194"/>
      <c r="P28" s="194"/>
      <c r="Q28" s="202"/>
      <c r="R28" s="203"/>
      <c r="S28" s="204"/>
    </row>
    <row r="29" spans="1:21" ht="19.5" customHeight="1">
      <c r="A29" s="191"/>
      <c r="B29" s="715" t="s">
        <v>252</v>
      </c>
      <c r="C29" s="716"/>
      <c r="D29" s="748" t="s">
        <v>232</v>
      </c>
      <c r="E29" s="749"/>
      <c r="F29" s="192" t="s">
        <v>206</v>
      </c>
      <c r="G29" s="750" t="s">
        <v>233</v>
      </c>
      <c r="H29" s="749"/>
      <c r="I29" s="193" t="s">
        <v>251</v>
      </c>
      <c r="K29" s="191"/>
      <c r="L29" s="715" t="s">
        <v>252</v>
      </c>
      <c r="M29" s="716"/>
      <c r="N29" s="748" t="s">
        <v>232</v>
      </c>
      <c r="O29" s="749"/>
      <c r="P29" s="192" t="s">
        <v>206</v>
      </c>
      <c r="Q29" s="750" t="s">
        <v>233</v>
      </c>
      <c r="R29" s="749"/>
      <c r="S29" s="193" t="s">
        <v>251</v>
      </c>
    </row>
    <row r="30" spans="1:21" ht="19.5" customHeight="1">
      <c r="A30" s="106">
        <v>1</v>
      </c>
      <c r="B30" s="741"/>
      <c r="C30" s="742"/>
      <c r="D30" s="175"/>
      <c r="E30" s="478" t="s">
        <v>0</v>
      </c>
      <c r="F30" s="475"/>
      <c r="G30" s="481" t="s">
        <v>0</v>
      </c>
      <c r="H30" s="175"/>
      <c r="I30" s="227">
        <f t="shared" ref="I30:I44" si="2">+H30-D30</f>
        <v>0</v>
      </c>
      <c r="K30" s="106">
        <v>1</v>
      </c>
      <c r="L30" s="741"/>
      <c r="M30" s="742"/>
      <c r="N30" s="175"/>
      <c r="O30" s="478" t="s">
        <v>0</v>
      </c>
      <c r="P30" s="475"/>
      <c r="Q30" s="481" t="s">
        <v>0</v>
      </c>
      <c r="R30" s="175"/>
      <c r="S30" s="227">
        <f t="shared" ref="S30:S44" si="3">+R30-N30</f>
        <v>0</v>
      </c>
      <c r="U30" s="364" t="s">
        <v>255</v>
      </c>
    </row>
    <row r="31" spans="1:21" ht="19.5" customHeight="1">
      <c r="A31" s="106">
        <v>2</v>
      </c>
      <c r="B31" s="741"/>
      <c r="C31" s="742"/>
      <c r="D31" s="175"/>
      <c r="E31" s="478" t="s">
        <v>0</v>
      </c>
      <c r="F31" s="475"/>
      <c r="G31" s="481" t="s">
        <v>0</v>
      </c>
      <c r="H31" s="175"/>
      <c r="I31" s="227">
        <f t="shared" si="2"/>
        <v>0</v>
      </c>
      <c r="K31" s="106">
        <v>2</v>
      </c>
      <c r="L31" s="741"/>
      <c r="M31" s="742"/>
      <c r="N31" s="175"/>
      <c r="O31" s="478" t="s">
        <v>0</v>
      </c>
      <c r="P31" s="475"/>
      <c r="Q31" s="481" t="s">
        <v>0</v>
      </c>
      <c r="R31" s="175"/>
      <c r="S31" s="227">
        <f t="shared" si="3"/>
        <v>0</v>
      </c>
    </row>
    <row r="32" spans="1:21" ht="19.5" customHeight="1">
      <c r="A32" s="106">
        <v>3</v>
      </c>
      <c r="B32" s="741"/>
      <c r="C32" s="742"/>
      <c r="D32" s="175"/>
      <c r="E32" s="478" t="s">
        <v>0</v>
      </c>
      <c r="F32" s="475"/>
      <c r="G32" s="481" t="s">
        <v>0</v>
      </c>
      <c r="H32" s="175"/>
      <c r="I32" s="227">
        <f t="shared" si="2"/>
        <v>0</v>
      </c>
      <c r="K32" s="106">
        <v>3</v>
      </c>
      <c r="L32" s="741"/>
      <c r="M32" s="742"/>
      <c r="N32" s="175"/>
      <c r="O32" s="478" t="s">
        <v>0</v>
      </c>
      <c r="P32" s="475"/>
      <c r="Q32" s="481" t="s">
        <v>0</v>
      </c>
      <c r="R32" s="175"/>
      <c r="S32" s="227">
        <f t="shared" si="3"/>
        <v>0</v>
      </c>
    </row>
    <row r="33" spans="1:19" ht="19.5" customHeight="1">
      <c r="A33" s="106">
        <v>4</v>
      </c>
      <c r="B33" s="741"/>
      <c r="C33" s="742"/>
      <c r="D33" s="175"/>
      <c r="E33" s="478" t="s">
        <v>0</v>
      </c>
      <c r="F33" s="475"/>
      <c r="G33" s="481" t="s">
        <v>0</v>
      </c>
      <c r="H33" s="175"/>
      <c r="I33" s="227">
        <f t="shared" si="2"/>
        <v>0</v>
      </c>
      <c r="K33" s="106">
        <v>4</v>
      </c>
      <c r="L33" s="741"/>
      <c r="M33" s="742"/>
      <c r="N33" s="175"/>
      <c r="O33" s="478" t="s">
        <v>0</v>
      </c>
      <c r="P33" s="475"/>
      <c r="Q33" s="481" t="s">
        <v>0</v>
      </c>
      <c r="R33" s="175"/>
      <c r="S33" s="227">
        <f t="shared" si="3"/>
        <v>0</v>
      </c>
    </row>
    <row r="34" spans="1:19" ht="19.5" customHeight="1">
      <c r="A34" s="106">
        <v>5</v>
      </c>
      <c r="B34" s="741"/>
      <c r="C34" s="742"/>
      <c r="D34" s="175"/>
      <c r="E34" s="478" t="s">
        <v>0</v>
      </c>
      <c r="F34" s="475"/>
      <c r="G34" s="481" t="s">
        <v>0</v>
      </c>
      <c r="H34" s="176"/>
      <c r="I34" s="228">
        <f t="shared" si="2"/>
        <v>0</v>
      </c>
      <c r="K34" s="106">
        <v>5</v>
      </c>
      <c r="L34" s="741"/>
      <c r="M34" s="742"/>
      <c r="N34" s="175"/>
      <c r="O34" s="478" t="s">
        <v>0</v>
      </c>
      <c r="P34" s="475"/>
      <c r="Q34" s="481" t="s">
        <v>0</v>
      </c>
      <c r="R34" s="176"/>
      <c r="S34" s="228">
        <f t="shared" si="3"/>
        <v>0</v>
      </c>
    </row>
    <row r="35" spans="1:19" ht="19.5" customHeight="1">
      <c r="A35" s="106">
        <v>6</v>
      </c>
      <c r="B35" s="751"/>
      <c r="C35" s="752"/>
      <c r="D35" s="223"/>
      <c r="E35" s="479" t="s">
        <v>0</v>
      </c>
      <c r="F35" s="476"/>
      <c r="G35" s="482" t="s">
        <v>0</v>
      </c>
      <c r="H35" s="223"/>
      <c r="I35" s="227">
        <f t="shared" si="2"/>
        <v>0</v>
      </c>
      <c r="K35" s="106">
        <v>6</v>
      </c>
      <c r="L35" s="751"/>
      <c r="M35" s="752"/>
      <c r="N35" s="223"/>
      <c r="O35" s="479" t="s">
        <v>0</v>
      </c>
      <c r="P35" s="476"/>
      <c r="Q35" s="482" t="s">
        <v>0</v>
      </c>
      <c r="R35" s="223"/>
      <c r="S35" s="227">
        <f t="shared" si="3"/>
        <v>0</v>
      </c>
    </row>
    <row r="36" spans="1:19" ht="19.5" customHeight="1">
      <c r="A36" s="106">
        <v>7</v>
      </c>
      <c r="B36" s="741"/>
      <c r="C36" s="742"/>
      <c r="D36" s="175"/>
      <c r="E36" s="478" t="s">
        <v>0</v>
      </c>
      <c r="F36" s="475"/>
      <c r="G36" s="481" t="s">
        <v>0</v>
      </c>
      <c r="H36" s="175"/>
      <c r="I36" s="227">
        <f t="shared" si="2"/>
        <v>0</v>
      </c>
      <c r="K36" s="106">
        <v>7</v>
      </c>
      <c r="L36" s="741"/>
      <c r="M36" s="742"/>
      <c r="N36" s="175"/>
      <c r="O36" s="478" t="s">
        <v>0</v>
      </c>
      <c r="P36" s="475"/>
      <c r="Q36" s="481" t="s">
        <v>0</v>
      </c>
      <c r="R36" s="175"/>
      <c r="S36" s="227">
        <f t="shared" si="3"/>
        <v>0</v>
      </c>
    </row>
    <row r="37" spans="1:19" ht="19.5" customHeight="1">
      <c r="A37" s="106">
        <v>8</v>
      </c>
      <c r="B37" s="741"/>
      <c r="C37" s="742"/>
      <c r="D37" s="175"/>
      <c r="E37" s="478" t="s">
        <v>0</v>
      </c>
      <c r="F37" s="475"/>
      <c r="G37" s="481" t="s">
        <v>0</v>
      </c>
      <c r="H37" s="175"/>
      <c r="I37" s="227">
        <f t="shared" si="2"/>
        <v>0</v>
      </c>
      <c r="K37" s="106">
        <v>8</v>
      </c>
      <c r="L37" s="741"/>
      <c r="M37" s="742"/>
      <c r="N37" s="175"/>
      <c r="O37" s="478" t="s">
        <v>0</v>
      </c>
      <c r="P37" s="475"/>
      <c r="Q37" s="481" t="s">
        <v>0</v>
      </c>
      <c r="R37" s="175"/>
      <c r="S37" s="227">
        <f t="shared" si="3"/>
        <v>0</v>
      </c>
    </row>
    <row r="38" spans="1:19" ht="19.5" customHeight="1">
      <c r="A38" s="106">
        <v>9</v>
      </c>
      <c r="B38" s="741"/>
      <c r="C38" s="742"/>
      <c r="D38" s="175"/>
      <c r="E38" s="478" t="s">
        <v>0</v>
      </c>
      <c r="F38" s="475"/>
      <c r="G38" s="481" t="s">
        <v>0</v>
      </c>
      <c r="H38" s="175"/>
      <c r="I38" s="227">
        <f t="shared" si="2"/>
        <v>0</v>
      </c>
      <c r="K38" s="106">
        <v>9</v>
      </c>
      <c r="L38" s="741"/>
      <c r="M38" s="742"/>
      <c r="N38" s="175"/>
      <c r="O38" s="478" t="s">
        <v>0</v>
      </c>
      <c r="P38" s="475"/>
      <c r="Q38" s="481" t="s">
        <v>0</v>
      </c>
      <c r="R38" s="175"/>
      <c r="S38" s="227">
        <f t="shared" si="3"/>
        <v>0</v>
      </c>
    </row>
    <row r="39" spans="1:19" ht="19.5" customHeight="1">
      <c r="A39" s="106">
        <v>10</v>
      </c>
      <c r="B39" s="741"/>
      <c r="C39" s="742"/>
      <c r="D39" s="175"/>
      <c r="E39" s="478" t="s">
        <v>0</v>
      </c>
      <c r="F39" s="475"/>
      <c r="G39" s="481" t="s">
        <v>0</v>
      </c>
      <c r="H39" s="175"/>
      <c r="I39" s="227">
        <f t="shared" si="2"/>
        <v>0</v>
      </c>
      <c r="K39" s="106">
        <v>10</v>
      </c>
      <c r="L39" s="741"/>
      <c r="M39" s="742"/>
      <c r="N39" s="175"/>
      <c r="O39" s="478" t="s">
        <v>0</v>
      </c>
      <c r="P39" s="475"/>
      <c r="Q39" s="481" t="s">
        <v>0</v>
      </c>
      <c r="R39" s="175"/>
      <c r="S39" s="227">
        <f t="shared" si="3"/>
        <v>0</v>
      </c>
    </row>
    <row r="40" spans="1:19" ht="19.5" customHeight="1">
      <c r="A40" s="106">
        <v>11</v>
      </c>
      <c r="B40" s="741"/>
      <c r="C40" s="742"/>
      <c r="D40" s="175"/>
      <c r="E40" s="478" t="s">
        <v>0</v>
      </c>
      <c r="F40" s="475"/>
      <c r="G40" s="481" t="s">
        <v>0</v>
      </c>
      <c r="H40" s="175"/>
      <c r="I40" s="227">
        <f t="shared" si="2"/>
        <v>0</v>
      </c>
      <c r="K40" s="106">
        <v>11</v>
      </c>
      <c r="L40" s="741"/>
      <c r="M40" s="742"/>
      <c r="N40" s="175"/>
      <c r="O40" s="478" t="s">
        <v>0</v>
      </c>
      <c r="P40" s="475"/>
      <c r="Q40" s="481" t="s">
        <v>0</v>
      </c>
      <c r="R40" s="175"/>
      <c r="S40" s="227">
        <f t="shared" si="3"/>
        <v>0</v>
      </c>
    </row>
    <row r="41" spans="1:19" ht="19.5" customHeight="1">
      <c r="A41" s="106">
        <v>12</v>
      </c>
      <c r="B41" s="741"/>
      <c r="C41" s="742"/>
      <c r="D41" s="175"/>
      <c r="E41" s="478" t="s">
        <v>0</v>
      </c>
      <c r="F41" s="475"/>
      <c r="G41" s="481" t="s">
        <v>0</v>
      </c>
      <c r="H41" s="175"/>
      <c r="I41" s="227">
        <f t="shared" si="2"/>
        <v>0</v>
      </c>
      <c r="K41" s="106">
        <v>12</v>
      </c>
      <c r="L41" s="741"/>
      <c r="M41" s="742"/>
      <c r="N41" s="175"/>
      <c r="O41" s="478" t="s">
        <v>0</v>
      </c>
      <c r="P41" s="475"/>
      <c r="Q41" s="481" t="s">
        <v>0</v>
      </c>
      <c r="R41" s="175"/>
      <c r="S41" s="227">
        <f t="shared" si="3"/>
        <v>0</v>
      </c>
    </row>
    <row r="42" spans="1:19" ht="19.5" customHeight="1">
      <c r="A42" s="106">
        <v>13</v>
      </c>
      <c r="B42" s="741"/>
      <c r="C42" s="742"/>
      <c r="D42" s="175"/>
      <c r="E42" s="478" t="s">
        <v>0</v>
      </c>
      <c r="F42" s="475"/>
      <c r="G42" s="481" t="s">
        <v>0</v>
      </c>
      <c r="H42" s="175"/>
      <c r="I42" s="227">
        <f t="shared" si="2"/>
        <v>0</v>
      </c>
      <c r="K42" s="106">
        <v>13</v>
      </c>
      <c r="L42" s="741"/>
      <c r="M42" s="742"/>
      <c r="N42" s="175"/>
      <c r="O42" s="478" t="s">
        <v>0</v>
      </c>
      <c r="P42" s="475"/>
      <c r="Q42" s="481" t="s">
        <v>0</v>
      </c>
      <c r="R42" s="175"/>
      <c r="S42" s="227">
        <f t="shared" si="3"/>
        <v>0</v>
      </c>
    </row>
    <row r="43" spans="1:19" ht="19.5" customHeight="1">
      <c r="A43" s="106">
        <v>14</v>
      </c>
      <c r="B43" s="741"/>
      <c r="C43" s="742"/>
      <c r="D43" s="175"/>
      <c r="E43" s="478" t="s">
        <v>0</v>
      </c>
      <c r="F43" s="475"/>
      <c r="G43" s="481" t="s">
        <v>0</v>
      </c>
      <c r="H43" s="175"/>
      <c r="I43" s="227">
        <f t="shared" si="2"/>
        <v>0</v>
      </c>
      <c r="K43" s="106">
        <v>14</v>
      </c>
      <c r="L43" s="741"/>
      <c r="M43" s="742"/>
      <c r="N43" s="175"/>
      <c r="O43" s="478" t="s">
        <v>0</v>
      </c>
      <c r="P43" s="475"/>
      <c r="Q43" s="481" t="s">
        <v>0</v>
      </c>
      <c r="R43" s="175"/>
      <c r="S43" s="227">
        <f t="shared" si="3"/>
        <v>0</v>
      </c>
    </row>
    <row r="44" spans="1:19" ht="19.5" customHeight="1" thickBot="1">
      <c r="A44" s="195">
        <v>15</v>
      </c>
      <c r="B44" s="743"/>
      <c r="C44" s="744"/>
      <c r="D44" s="199"/>
      <c r="E44" s="480" t="s">
        <v>0</v>
      </c>
      <c r="F44" s="477"/>
      <c r="G44" s="483" t="s">
        <v>0</v>
      </c>
      <c r="H44" s="238"/>
      <c r="I44" s="229">
        <f t="shared" si="2"/>
        <v>0</v>
      </c>
      <c r="K44" s="195">
        <v>15</v>
      </c>
      <c r="L44" s="743"/>
      <c r="M44" s="744"/>
      <c r="N44" s="199"/>
      <c r="O44" s="480" t="s">
        <v>0</v>
      </c>
      <c r="P44" s="477"/>
      <c r="Q44" s="483" t="s">
        <v>0</v>
      </c>
      <c r="R44" s="238"/>
      <c r="S44" s="229">
        <f t="shared" si="3"/>
        <v>0</v>
      </c>
    </row>
    <row r="45" spans="1:19" ht="19.5" customHeight="1" thickTop="1" thickBot="1">
      <c r="A45" s="745" t="s">
        <v>234</v>
      </c>
      <c r="B45" s="746"/>
      <c r="C45" s="746"/>
      <c r="D45" s="746"/>
      <c r="E45" s="746"/>
      <c r="F45" s="746"/>
      <c r="G45" s="746"/>
      <c r="H45" s="747"/>
      <c r="I45" s="224">
        <f>SUM(I30:I44)</f>
        <v>0</v>
      </c>
      <c r="K45" s="745" t="s">
        <v>234</v>
      </c>
      <c r="L45" s="746"/>
      <c r="M45" s="746"/>
      <c r="N45" s="746"/>
      <c r="O45" s="746"/>
      <c r="P45" s="746"/>
      <c r="Q45" s="746"/>
      <c r="R45" s="747"/>
      <c r="S45" s="224">
        <f>SUM(S30:S44)</f>
        <v>0</v>
      </c>
    </row>
    <row r="46" spans="1:19" ht="12" customHeight="1" thickBot="1">
      <c r="A46" s="230"/>
      <c r="B46" s="230"/>
      <c r="C46" s="230"/>
      <c r="D46" s="230"/>
      <c r="E46" s="230"/>
      <c r="F46" s="230"/>
      <c r="G46" s="230"/>
      <c r="H46" s="230"/>
      <c r="I46" s="225"/>
      <c r="K46" s="230"/>
      <c r="L46" s="230"/>
      <c r="M46" s="230"/>
      <c r="N46" s="230"/>
      <c r="O46" s="230"/>
      <c r="P46" s="230"/>
      <c r="Q46" s="230"/>
      <c r="R46" s="230"/>
      <c r="S46" s="225"/>
    </row>
    <row r="47" spans="1:19" ht="22.5" customHeight="1" thickTop="1" thickBot="1">
      <c r="B47" s="770" t="s">
        <v>277</v>
      </c>
      <c r="C47" s="770"/>
      <c r="D47" s="257">
        <f>I26+I45</f>
        <v>0</v>
      </c>
      <c r="E47" s="771" t="s">
        <v>278</v>
      </c>
      <c r="F47" s="771"/>
      <c r="G47" s="226">
        <f>FLOOR(D47,"0:30")*24</f>
        <v>0</v>
      </c>
      <c r="H47" s="768" t="s">
        <v>313</v>
      </c>
      <c r="I47" s="769"/>
      <c r="L47" s="770" t="s">
        <v>277</v>
      </c>
      <c r="M47" s="770"/>
      <c r="N47" s="257">
        <f>S26+S45</f>
        <v>0</v>
      </c>
      <c r="O47" s="771" t="s">
        <v>278</v>
      </c>
      <c r="P47" s="771"/>
      <c r="Q47" s="226">
        <f>FLOOR(N47,"0:30")*24</f>
        <v>0</v>
      </c>
      <c r="R47" s="768" t="s">
        <v>313</v>
      </c>
      <c r="S47" s="769"/>
    </row>
    <row r="48" spans="1:19" ht="19.5" customHeight="1" thickTop="1"/>
  </sheetData>
  <sheetProtection password="CC55" sheet="1" objects="1" scenarios="1"/>
  <mergeCells count="104">
    <mergeCell ref="H47:I47"/>
    <mergeCell ref="R47:S47"/>
    <mergeCell ref="A45:H45"/>
    <mergeCell ref="K45:R45"/>
    <mergeCell ref="B47:C47"/>
    <mergeCell ref="E47:F47"/>
    <mergeCell ref="L47:M47"/>
    <mergeCell ref="O47:P47"/>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K2:S2"/>
    <mergeCell ref="L10:M10"/>
    <mergeCell ref="N10:O10"/>
    <mergeCell ref="Q10:R10"/>
    <mergeCell ref="L11:M11"/>
    <mergeCell ref="L12:M12"/>
    <mergeCell ref="L13:M13"/>
    <mergeCell ref="L14:M14"/>
    <mergeCell ref="B39:C39"/>
    <mergeCell ref="P7:P8"/>
    <mergeCell ref="K6:P6"/>
    <mergeCell ref="Q6:S6"/>
    <mergeCell ref="A2:I2"/>
    <mergeCell ref="G6:I6"/>
    <mergeCell ref="A7:A8"/>
    <mergeCell ref="B14:C14"/>
    <mergeCell ref="B15:C15"/>
    <mergeCell ref="B10:C10"/>
    <mergeCell ref="D10:E10"/>
    <mergeCell ref="G10:H10"/>
    <mergeCell ref="L25:M25"/>
    <mergeCell ref="L30:M30"/>
    <mergeCell ref="L31:M31"/>
    <mergeCell ref="Q29:R29"/>
    <mergeCell ref="L44:M44"/>
    <mergeCell ref="A26:H26"/>
    <mergeCell ref="K26:R26"/>
    <mergeCell ref="B29:C29"/>
    <mergeCell ref="D29:E29"/>
    <mergeCell ref="G29:H29"/>
    <mergeCell ref="L29:M29"/>
    <mergeCell ref="N29:O29"/>
    <mergeCell ref="L38:M38"/>
    <mergeCell ref="L39:M39"/>
    <mergeCell ref="L40:M40"/>
    <mergeCell ref="L41:M41"/>
    <mergeCell ref="L42:M42"/>
    <mergeCell ref="L43:M43"/>
    <mergeCell ref="L32:M32"/>
    <mergeCell ref="L33:M33"/>
    <mergeCell ref="L34:M34"/>
    <mergeCell ref="L35:M35"/>
    <mergeCell ref="B44:C44"/>
    <mergeCell ref="B33:C33"/>
    <mergeCell ref="B34:C34"/>
    <mergeCell ref="B35:C35"/>
    <mergeCell ref="B36:C36"/>
    <mergeCell ref="B37:C37"/>
    <mergeCell ref="L36:M36"/>
    <mergeCell ref="L37:M37"/>
    <mergeCell ref="B40:C40"/>
    <mergeCell ref="B41:C41"/>
    <mergeCell ref="B42:C42"/>
    <mergeCell ref="B43:C43"/>
    <mergeCell ref="L19:M19"/>
    <mergeCell ref="L20:M20"/>
    <mergeCell ref="L21:M21"/>
    <mergeCell ref="L22:M22"/>
    <mergeCell ref="L23:M23"/>
    <mergeCell ref="L24:M24"/>
    <mergeCell ref="B38:C38"/>
    <mergeCell ref="B30:C30"/>
    <mergeCell ref="B31:C31"/>
    <mergeCell ref="B32:C32"/>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A9" sqref="A9:B9"/>
    </sheetView>
  </sheetViews>
  <sheetFormatPr defaultColWidth="9" defaultRowHeight="13.2"/>
  <cols>
    <col min="1" max="6" width="15.109375" style="1" customWidth="1"/>
    <col min="7" max="16384" width="9" style="1"/>
  </cols>
  <sheetData>
    <row r="1" spans="1:12" ht="19.2">
      <c r="A1" s="389" t="s">
        <v>314</v>
      </c>
    </row>
    <row r="2" spans="1:12" ht="14.4">
      <c r="A2" s="13" t="s">
        <v>179</v>
      </c>
      <c r="B2" s="14"/>
      <c r="C2" s="14"/>
      <c r="D2" s="14"/>
      <c r="E2" s="14"/>
      <c r="F2" s="14"/>
      <c r="G2" s="14"/>
      <c r="H2" s="14"/>
      <c r="I2" s="14"/>
      <c r="J2" s="14"/>
      <c r="K2" s="14"/>
      <c r="L2" s="14"/>
    </row>
    <row r="3" spans="1:12">
      <c r="A3" s="14"/>
      <c r="B3" s="14"/>
      <c r="C3" s="14"/>
      <c r="D3" s="14"/>
      <c r="E3" s="14"/>
      <c r="F3" s="14"/>
      <c r="G3" s="14"/>
      <c r="H3" s="14"/>
      <c r="I3" s="14"/>
      <c r="J3" s="14"/>
      <c r="K3" s="14"/>
      <c r="L3" s="14"/>
    </row>
    <row r="4" spans="1:12" s="9" customFormat="1" ht="16.2">
      <c r="A4" s="790" t="s">
        <v>169</v>
      </c>
      <c r="B4" s="790"/>
      <c r="C4" s="790"/>
      <c r="D4" s="790"/>
      <c r="E4" s="790"/>
      <c r="F4" s="790"/>
    </row>
    <row r="5" spans="1:12">
      <c r="A5" s="15"/>
      <c r="B5" s="15"/>
      <c r="C5" s="15"/>
      <c r="D5" s="15"/>
      <c r="E5" s="15"/>
      <c r="F5" s="15"/>
    </row>
    <row r="6" spans="1:12" s="8" customFormat="1" ht="18" customHeight="1">
      <c r="A6" s="41"/>
      <c r="D6" s="42" t="s">
        <v>16</v>
      </c>
      <c r="E6" s="791">
        <f>別紙１!E5</f>
        <v>0</v>
      </c>
      <c r="F6" s="791"/>
    </row>
    <row r="7" spans="1:12" ht="13.8" thickBot="1">
      <c r="A7" s="17"/>
    </row>
    <row r="8" spans="1:12" ht="25.5" customHeight="1">
      <c r="A8" s="797" t="s">
        <v>9</v>
      </c>
      <c r="B8" s="798"/>
      <c r="C8" s="798" t="s">
        <v>55</v>
      </c>
      <c r="D8" s="798"/>
      <c r="E8" s="798"/>
      <c r="F8" s="801"/>
    </row>
    <row r="9" spans="1:12" ht="39.75" customHeight="1">
      <c r="A9" s="792" t="s">
        <v>170</v>
      </c>
      <c r="B9" s="793"/>
      <c r="C9" s="794">
        <f>IF(E10=0,0,ROUND(C10/E10,0))</f>
        <v>0</v>
      </c>
      <c r="D9" s="795"/>
      <c r="E9" s="795"/>
      <c r="F9" s="796"/>
      <c r="G9" s="43"/>
    </row>
    <row r="10" spans="1:12" ht="41.25" customHeight="1">
      <c r="A10" s="44" t="s">
        <v>271</v>
      </c>
      <c r="B10" s="45" t="s">
        <v>272</v>
      </c>
      <c r="C10" s="805">
        <f>'別紙4-2'!T47</f>
        <v>0</v>
      </c>
      <c r="D10" s="806"/>
      <c r="E10" s="799">
        <f>'別紙4-2'!S47</f>
        <v>0</v>
      </c>
      <c r="F10" s="800"/>
    </row>
    <row r="11" spans="1:12" ht="39.75" customHeight="1">
      <c r="A11" s="792" t="s">
        <v>171</v>
      </c>
      <c r="B11" s="793"/>
      <c r="C11" s="802">
        <f>IF(E12=0,0,INT(+C12/E12))</f>
        <v>0</v>
      </c>
      <c r="D11" s="803"/>
      <c r="E11" s="803"/>
      <c r="F11" s="804"/>
      <c r="G11" s="43"/>
    </row>
    <row r="12" spans="1:12" ht="41.25" customHeight="1" thickBot="1">
      <c r="A12" s="46" t="s">
        <v>172</v>
      </c>
      <c r="B12" s="45" t="s">
        <v>122</v>
      </c>
      <c r="C12" s="781">
        <f>'別紙4-2'!U47</f>
        <v>0</v>
      </c>
      <c r="D12" s="782"/>
      <c r="E12" s="783">
        <f>'別紙4-2'!M47</f>
        <v>0</v>
      </c>
      <c r="F12" s="784"/>
    </row>
    <row r="13" spans="1:12" ht="17.25" customHeight="1">
      <c r="A13" s="18"/>
      <c r="B13" s="789"/>
      <c r="C13" s="789"/>
      <c r="D13" s="789"/>
      <c r="E13" s="789"/>
      <c r="F13" s="789"/>
    </row>
    <row r="14" spans="1:12" s="8" customFormat="1" ht="21">
      <c r="A14" s="13"/>
      <c r="B14" s="47"/>
      <c r="C14" s="47"/>
      <c r="D14" s="48"/>
      <c r="E14" s="48"/>
      <c r="F14" s="13"/>
      <c r="G14" s="13"/>
      <c r="H14" s="13"/>
      <c r="I14" s="13"/>
      <c r="J14" s="13"/>
      <c r="K14" s="13"/>
      <c r="L14" s="13"/>
    </row>
    <row r="15" spans="1:12" ht="15.75" customHeight="1">
      <c r="A15" s="1" t="s">
        <v>273</v>
      </c>
      <c r="B15" s="11"/>
      <c r="C15" s="11"/>
      <c r="D15" s="11"/>
      <c r="E15" s="11"/>
      <c r="F15" s="11"/>
      <c r="G15" s="19"/>
      <c r="H15" s="19"/>
    </row>
    <row r="16" spans="1:12" ht="24.9" customHeight="1">
      <c r="B16" s="785" t="s">
        <v>27</v>
      </c>
      <c r="C16" s="787" t="s">
        <v>173</v>
      </c>
      <c r="D16" s="785" t="s">
        <v>275</v>
      </c>
      <c r="E16" s="788" t="s">
        <v>174</v>
      </c>
      <c r="F16" s="785" t="s">
        <v>276</v>
      </c>
    </row>
    <row r="17" spans="1:8" ht="24.9" customHeight="1">
      <c r="B17" s="786"/>
      <c r="C17" s="787"/>
      <c r="D17" s="786"/>
      <c r="E17" s="788"/>
      <c r="F17" s="786"/>
    </row>
    <row r="18" spans="1:8" ht="15.75" customHeight="1">
      <c r="B18" s="11"/>
      <c r="C18" s="11"/>
      <c r="D18" s="11"/>
      <c r="E18" s="11"/>
      <c r="F18" s="11"/>
      <c r="G18" s="19"/>
      <c r="H18" s="19"/>
    </row>
    <row r="19" spans="1:8" ht="15.75" customHeight="1">
      <c r="A19" s="1" t="s">
        <v>274</v>
      </c>
      <c r="B19" s="11"/>
      <c r="C19" s="11"/>
      <c r="D19" s="11"/>
      <c r="E19" s="11"/>
      <c r="F19" s="11"/>
      <c r="G19" s="19"/>
      <c r="H19" s="19"/>
    </row>
    <row r="20" spans="1:8" ht="24.9" customHeight="1">
      <c r="B20" s="785" t="s">
        <v>28</v>
      </c>
      <c r="C20" s="787" t="s">
        <v>173</v>
      </c>
      <c r="D20" s="785" t="s">
        <v>123</v>
      </c>
      <c r="E20" s="788" t="s">
        <v>174</v>
      </c>
      <c r="F20" s="785" t="s">
        <v>124</v>
      </c>
    </row>
    <row r="21" spans="1:8" ht="24.9" customHeight="1">
      <c r="B21" s="786"/>
      <c r="C21" s="787"/>
      <c r="D21" s="786"/>
      <c r="E21" s="788"/>
      <c r="F21" s="786"/>
    </row>
    <row r="22" spans="1:8">
      <c r="A22" s="17"/>
    </row>
    <row r="23" spans="1:8">
      <c r="A23" s="17"/>
    </row>
    <row r="24" spans="1:8">
      <c r="A24" s="17"/>
    </row>
    <row r="25" spans="1:8">
      <c r="A25" s="17"/>
    </row>
    <row r="26" spans="1:8">
      <c r="A26" s="17"/>
    </row>
    <row r="27" spans="1:8">
      <c r="A27" s="17"/>
    </row>
    <row r="28" spans="1:8">
      <c r="A28" s="17"/>
    </row>
    <row r="29" spans="1:8">
      <c r="A29" s="17"/>
    </row>
    <row r="30" spans="1:8">
      <c r="A30" s="17"/>
    </row>
    <row r="31" spans="1:8">
      <c r="A31" s="17"/>
    </row>
  </sheetData>
  <sheetProtection password="CC55" sheet="1" objects="1" scenarios="1"/>
  <mergeCells count="23">
    <mergeCell ref="B20:B21"/>
    <mergeCell ref="C20:C21"/>
    <mergeCell ref="D20:D21"/>
    <mergeCell ref="E20:E21"/>
    <mergeCell ref="F20:F21"/>
    <mergeCell ref="A4:F4"/>
    <mergeCell ref="E6:F6"/>
    <mergeCell ref="A9:B9"/>
    <mergeCell ref="A11:B11"/>
    <mergeCell ref="C9:F9"/>
    <mergeCell ref="A8:B8"/>
    <mergeCell ref="E10:F10"/>
    <mergeCell ref="C8:F8"/>
    <mergeCell ref="C11:F11"/>
    <mergeCell ref="C10:D10"/>
    <mergeCell ref="C12:D12"/>
    <mergeCell ref="E12:F12"/>
    <mergeCell ref="B16:B17"/>
    <mergeCell ref="C16:C17"/>
    <mergeCell ref="D16:D17"/>
    <mergeCell ref="E16:E17"/>
    <mergeCell ref="F16:F17"/>
    <mergeCell ref="B13:F13"/>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80" zoomScaleNormal="100" zoomScaleSheetLayoutView="80" workbookViewId="0">
      <selection activeCell="R20" sqref="R20"/>
    </sheetView>
  </sheetViews>
  <sheetFormatPr defaultColWidth="9" defaultRowHeight="13.2"/>
  <cols>
    <col min="1" max="2" width="6.88671875" style="51" customWidth="1"/>
    <col min="3" max="3" width="11.6640625" style="51" customWidth="1"/>
    <col min="4" max="4" width="2.33203125" style="51" customWidth="1"/>
    <col min="5" max="5" width="3.33203125" style="51" customWidth="1"/>
    <col min="6" max="6" width="11.6640625" style="51" customWidth="1"/>
    <col min="7" max="7" width="9.77734375" style="51" customWidth="1"/>
    <col min="8" max="8" width="9.88671875" style="51" customWidth="1"/>
    <col min="9" max="9" width="9.44140625" style="51" customWidth="1"/>
    <col min="10" max="10" width="10.88671875" style="51" customWidth="1"/>
    <col min="11" max="11" width="9.88671875" style="51" customWidth="1"/>
    <col min="12" max="13" width="6.88671875" style="51" customWidth="1"/>
    <col min="14" max="14" width="11.77734375" style="51" customWidth="1"/>
    <col min="15" max="15" width="2.33203125" style="51" customWidth="1"/>
    <col min="16" max="16" width="3.33203125" style="51" customWidth="1"/>
    <col min="17" max="17" width="11.6640625" style="51" customWidth="1"/>
    <col min="18" max="18" width="9.88671875" style="51" customWidth="1"/>
    <col min="19" max="19" width="10" style="51" customWidth="1"/>
    <col min="20" max="21" width="9.33203125" style="51" customWidth="1"/>
    <col min="22" max="22" width="9.88671875" style="51" customWidth="1"/>
    <col min="23" max="16384" width="9" style="51"/>
  </cols>
  <sheetData>
    <row r="1" spans="1:22" s="49" customFormat="1" ht="19.2">
      <c r="A1" s="50" t="s">
        <v>23</v>
      </c>
      <c r="L1" s="50"/>
    </row>
    <row r="2" spans="1:22" ht="17.25" customHeight="1">
      <c r="A2" s="823" t="s">
        <v>94</v>
      </c>
      <c r="B2" s="823"/>
      <c r="C2" s="823"/>
      <c r="D2" s="823"/>
      <c r="E2" s="823"/>
      <c r="F2" s="823"/>
      <c r="G2" s="823"/>
      <c r="H2" s="823"/>
      <c r="I2" s="823"/>
      <c r="J2" s="823"/>
      <c r="K2" s="169"/>
      <c r="L2" s="823" t="s">
        <v>94</v>
      </c>
      <c r="M2" s="823"/>
      <c r="N2" s="823"/>
      <c r="O2" s="823"/>
      <c r="P2" s="823"/>
      <c r="Q2" s="823"/>
      <c r="R2" s="823"/>
      <c r="S2" s="823"/>
      <c r="T2" s="823"/>
      <c r="U2" s="823"/>
      <c r="V2" s="169"/>
    </row>
    <row r="3" spans="1:22" s="52" customFormat="1" ht="17.25" customHeight="1">
      <c r="A3" s="813" t="s">
        <v>177</v>
      </c>
      <c r="B3" s="813"/>
      <c r="C3" s="813"/>
      <c r="D3" s="813"/>
      <c r="E3" s="813"/>
      <c r="F3" s="813"/>
      <c r="G3" s="813"/>
      <c r="H3" s="813"/>
      <c r="I3" s="813"/>
      <c r="J3" s="813"/>
      <c r="K3" s="813"/>
      <c r="L3" s="813" t="s">
        <v>178</v>
      </c>
      <c r="M3" s="813"/>
      <c r="N3" s="813"/>
      <c r="O3" s="813"/>
      <c r="P3" s="813"/>
      <c r="Q3" s="813"/>
      <c r="R3" s="813"/>
      <c r="S3" s="813"/>
      <c r="T3" s="813"/>
      <c r="U3" s="813"/>
      <c r="V3" s="813"/>
    </row>
    <row r="4" spans="1:22" ht="17.25" customHeight="1">
      <c r="A4" s="170"/>
      <c r="B4" s="170"/>
      <c r="C4" s="170"/>
      <c r="D4" s="170"/>
      <c r="E4" s="170"/>
      <c r="F4" s="170"/>
      <c r="G4" s="170"/>
      <c r="H4" s="170"/>
      <c r="I4" s="170"/>
      <c r="J4" s="170"/>
      <c r="K4" s="170"/>
      <c r="L4" s="170"/>
      <c r="M4" s="170"/>
      <c r="N4" s="170"/>
      <c r="O4" s="170"/>
      <c r="P4" s="170"/>
      <c r="Q4" s="170"/>
      <c r="R4" s="170"/>
      <c r="S4" s="170"/>
      <c r="T4" s="170"/>
      <c r="U4" s="170"/>
      <c r="V4" s="170"/>
    </row>
    <row r="5" spans="1:22" s="53" customFormat="1" ht="15" customHeight="1">
      <c r="G5" s="54"/>
      <c r="H5" s="54" t="s">
        <v>320</v>
      </c>
      <c r="I5" s="837">
        <f>別紙１!E5</f>
        <v>0</v>
      </c>
      <c r="J5" s="837"/>
      <c r="K5" s="837"/>
      <c r="R5" s="54"/>
      <c r="S5" s="54" t="s">
        <v>320</v>
      </c>
      <c r="T5" s="837">
        <f>別紙１!E5</f>
        <v>0</v>
      </c>
      <c r="U5" s="837"/>
      <c r="V5" s="837"/>
    </row>
    <row r="6" spans="1:22" ht="13.8" thickBot="1">
      <c r="A6" s="53"/>
      <c r="B6" s="53"/>
      <c r="C6" s="53"/>
      <c r="D6" s="53"/>
      <c r="E6" s="53"/>
      <c r="F6" s="53"/>
      <c r="G6" s="53"/>
      <c r="H6" s="53"/>
      <c r="I6" s="53"/>
      <c r="J6" s="53"/>
      <c r="K6" s="53"/>
      <c r="L6" s="53"/>
      <c r="M6" s="53"/>
      <c r="N6" s="53"/>
      <c r="O6" s="53"/>
      <c r="P6" s="53"/>
      <c r="Q6" s="53"/>
      <c r="R6" s="53"/>
      <c r="S6" s="53"/>
      <c r="T6" s="53"/>
      <c r="U6" s="53"/>
      <c r="V6" s="53"/>
    </row>
    <row r="7" spans="1:22" s="57" customFormat="1" ht="20.25" customHeight="1" thickBot="1">
      <c r="A7" s="826" t="s">
        <v>18</v>
      </c>
      <c r="B7" s="827"/>
      <c r="C7" s="828"/>
      <c r="D7" s="824"/>
      <c r="E7" s="825"/>
      <c r="F7" s="825"/>
      <c r="G7" s="55" t="s">
        <v>80</v>
      </c>
      <c r="H7" s="55"/>
      <c r="I7" s="825"/>
      <c r="J7" s="825"/>
      <c r="K7" s="56" t="s">
        <v>4</v>
      </c>
      <c r="L7" s="826" t="s">
        <v>18</v>
      </c>
      <c r="M7" s="827"/>
      <c r="N7" s="828"/>
      <c r="O7" s="838">
        <f>D7</f>
        <v>0</v>
      </c>
      <c r="P7" s="839"/>
      <c r="Q7" s="839"/>
      <c r="R7" s="55" t="s">
        <v>80</v>
      </c>
      <c r="S7" s="55"/>
      <c r="T7" s="839">
        <f>I7</f>
        <v>0</v>
      </c>
      <c r="U7" s="839"/>
      <c r="V7" s="56" t="s">
        <v>4</v>
      </c>
    </row>
    <row r="8" spans="1:22" ht="9" customHeight="1" thickBot="1">
      <c r="A8" s="171"/>
      <c r="B8" s="172"/>
      <c r="C8" s="172"/>
      <c r="D8" s="173"/>
      <c r="E8" s="173"/>
      <c r="F8" s="172"/>
      <c r="G8" s="172"/>
      <c r="H8" s="172"/>
      <c r="I8" s="172"/>
      <c r="J8" s="172"/>
      <c r="K8" s="172"/>
      <c r="L8" s="171"/>
      <c r="M8" s="172"/>
      <c r="N8" s="172"/>
      <c r="O8" s="173"/>
      <c r="P8" s="173"/>
      <c r="Q8" s="172"/>
      <c r="R8" s="172"/>
      <c r="S8" s="172"/>
      <c r="T8" s="172"/>
      <c r="U8" s="172"/>
      <c r="V8" s="172"/>
    </row>
    <row r="9" spans="1:22" s="53" customFormat="1" ht="20.25" customHeight="1">
      <c r="A9" s="652" t="s">
        <v>39</v>
      </c>
      <c r="B9" s="653"/>
      <c r="C9" s="653"/>
      <c r="D9" s="653"/>
      <c r="E9" s="653"/>
      <c r="F9" s="653"/>
      <c r="G9" s="653"/>
      <c r="H9" s="653"/>
      <c r="I9" s="653"/>
      <c r="J9" s="653"/>
      <c r="K9" s="654"/>
      <c r="L9" s="652" t="s">
        <v>41</v>
      </c>
      <c r="M9" s="653"/>
      <c r="N9" s="653"/>
      <c r="O9" s="653"/>
      <c r="P9" s="653"/>
      <c r="Q9" s="653"/>
      <c r="R9" s="653"/>
      <c r="S9" s="653"/>
      <c r="T9" s="653"/>
      <c r="U9" s="653"/>
      <c r="V9" s="654"/>
    </row>
    <row r="10" spans="1:22" s="53" customFormat="1" ht="20.25" customHeight="1">
      <c r="A10" s="817"/>
      <c r="B10" s="818"/>
      <c r="C10" s="814" t="s">
        <v>14</v>
      </c>
      <c r="D10" s="815"/>
      <c r="E10" s="815"/>
      <c r="F10" s="815"/>
      <c r="G10" s="815"/>
      <c r="H10" s="816"/>
      <c r="I10" s="231" t="s">
        <v>262</v>
      </c>
      <c r="J10" s="58" t="s">
        <v>77</v>
      </c>
      <c r="K10" s="660" t="s">
        <v>82</v>
      </c>
      <c r="L10" s="819"/>
      <c r="M10" s="820"/>
      <c r="N10" s="840" t="s">
        <v>14</v>
      </c>
      <c r="O10" s="841"/>
      <c r="P10" s="841"/>
      <c r="Q10" s="841"/>
      <c r="R10" s="841"/>
      <c r="S10" s="239"/>
      <c r="T10" s="231" t="s">
        <v>262</v>
      </c>
      <c r="U10" s="59" t="s">
        <v>77</v>
      </c>
      <c r="V10" s="661" t="s">
        <v>82</v>
      </c>
    </row>
    <row r="11" spans="1:22" s="53" customFormat="1" ht="20.25" customHeight="1">
      <c r="A11" s="819"/>
      <c r="B11" s="820"/>
      <c r="C11" s="647" t="s">
        <v>42</v>
      </c>
      <c r="D11" s="647"/>
      <c r="E11" s="647" t="s">
        <v>43</v>
      </c>
      <c r="F11" s="647"/>
      <c r="G11" s="834" t="s">
        <v>79</v>
      </c>
      <c r="H11" s="607" t="s">
        <v>281</v>
      </c>
      <c r="I11" s="313" t="s">
        <v>263</v>
      </c>
      <c r="J11" s="59" t="s">
        <v>15</v>
      </c>
      <c r="K11" s="661"/>
      <c r="L11" s="819"/>
      <c r="M11" s="820"/>
      <c r="N11" s="647" t="s">
        <v>42</v>
      </c>
      <c r="O11" s="647"/>
      <c r="P11" s="647" t="s">
        <v>43</v>
      </c>
      <c r="Q11" s="647"/>
      <c r="R11" s="834" t="s">
        <v>79</v>
      </c>
      <c r="S11" s="607" t="s">
        <v>281</v>
      </c>
      <c r="T11" s="313" t="s">
        <v>263</v>
      </c>
      <c r="U11" s="59" t="s">
        <v>15</v>
      </c>
      <c r="V11" s="661"/>
    </row>
    <row r="12" spans="1:22" s="53" customFormat="1" ht="20.25" customHeight="1" thickBot="1">
      <c r="A12" s="821"/>
      <c r="B12" s="822"/>
      <c r="C12" s="836"/>
      <c r="D12" s="836"/>
      <c r="E12" s="836"/>
      <c r="F12" s="836"/>
      <c r="G12" s="835"/>
      <c r="H12" s="689"/>
      <c r="I12" s="27" t="s">
        <v>236</v>
      </c>
      <c r="J12" s="60" t="s">
        <v>8</v>
      </c>
      <c r="K12" s="688"/>
      <c r="L12" s="821"/>
      <c r="M12" s="822"/>
      <c r="N12" s="836"/>
      <c r="O12" s="836"/>
      <c r="P12" s="836"/>
      <c r="Q12" s="836"/>
      <c r="R12" s="835"/>
      <c r="S12" s="689"/>
      <c r="T12" s="27" t="s">
        <v>236</v>
      </c>
      <c r="U12" s="60" t="s">
        <v>8</v>
      </c>
      <c r="V12" s="688"/>
    </row>
    <row r="13" spans="1:22" s="53" customFormat="1" ht="14.4" thickTop="1" thickBot="1">
      <c r="A13" s="832" t="s">
        <v>7</v>
      </c>
      <c r="B13" s="833"/>
      <c r="C13" s="61">
        <v>0.33333333333333331</v>
      </c>
      <c r="D13" s="829" t="s">
        <v>0</v>
      </c>
      <c r="E13" s="830"/>
      <c r="F13" s="62">
        <v>0.6958333333333333</v>
      </c>
      <c r="G13" s="376">
        <f t="shared" ref="G13:G38" si="0">IF(+F13-C13=0,"",IF((+F13-C13)*1440&lt;120,"NG",+F13-C13))</f>
        <v>0.36249999999999999</v>
      </c>
      <c r="H13" s="246">
        <f>FLOOR(G13,"0:30")*24</f>
        <v>8.5</v>
      </c>
      <c r="I13" s="377">
        <v>8.5</v>
      </c>
      <c r="J13" s="378">
        <v>18</v>
      </c>
      <c r="K13" s="63"/>
      <c r="L13" s="601" t="s">
        <v>7</v>
      </c>
      <c r="M13" s="602"/>
      <c r="N13" s="61">
        <v>0.33333333333333331</v>
      </c>
      <c r="O13" s="842" t="s">
        <v>0</v>
      </c>
      <c r="P13" s="843"/>
      <c r="Q13" s="62">
        <v>0.6958333333333333</v>
      </c>
      <c r="R13" s="379">
        <f t="shared" ref="R13:R44" si="1">IF(+Q13-N13=0,"",IF((+Q13-N13)*1440&lt;120,"NG",+Q13-N13))</f>
        <v>0.36249999999999999</v>
      </c>
      <c r="S13" s="207">
        <f>FLOOR(R13,"0:30")*24</f>
        <v>8.5</v>
      </c>
      <c r="T13" s="380">
        <v>8.5</v>
      </c>
      <c r="U13" s="378">
        <v>18</v>
      </c>
      <c r="V13" s="388"/>
    </row>
    <row r="14" spans="1:22" ht="14.25" customHeight="1" thickTop="1">
      <c r="A14" s="605">
        <v>45839</v>
      </c>
      <c r="B14" s="606"/>
      <c r="C14" s="383"/>
      <c r="D14" s="831" t="s">
        <v>0</v>
      </c>
      <c r="E14" s="831"/>
      <c r="F14" s="428"/>
      <c r="G14" s="436" t="str">
        <f t="shared" si="0"/>
        <v/>
      </c>
      <c r="H14" s="437" t="str">
        <f>IF(G14="","",FLOOR(G14,"0:30")*24)</f>
        <v/>
      </c>
      <c r="I14" s="429"/>
      <c r="J14" s="430"/>
      <c r="K14" s="369"/>
      <c r="L14" s="694">
        <v>45870</v>
      </c>
      <c r="M14" s="695"/>
      <c r="N14" s="329"/>
      <c r="O14" s="831" t="s">
        <v>0</v>
      </c>
      <c r="P14" s="831"/>
      <c r="Q14" s="330"/>
      <c r="R14" s="436" t="str">
        <f t="shared" si="1"/>
        <v/>
      </c>
      <c r="S14" s="437" t="str">
        <f>IF(R14="","",FLOOR(R14,"0:30")*24)</f>
        <v/>
      </c>
      <c r="T14" s="442"/>
      <c r="U14" s="443"/>
      <c r="V14" s="444"/>
    </row>
    <row r="15" spans="1:22" ht="14.25" customHeight="1">
      <c r="A15" s="605">
        <v>45840</v>
      </c>
      <c r="B15" s="606"/>
      <c r="C15" s="365"/>
      <c r="D15" s="812" t="s">
        <v>188</v>
      </c>
      <c r="E15" s="812"/>
      <c r="F15" s="367"/>
      <c r="G15" s="426" t="str">
        <f t="shared" si="0"/>
        <v/>
      </c>
      <c r="H15" s="427" t="str">
        <f t="shared" ref="H15:H44" si="2">IF(G15="","",FLOOR(G15,"0:30")*24)</f>
        <v/>
      </c>
      <c r="I15" s="422"/>
      <c r="J15" s="425"/>
      <c r="K15" s="369"/>
      <c r="L15" s="603">
        <v>45871</v>
      </c>
      <c r="M15" s="604"/>
      <c r="N15" s="247"/>
      <c r="O15" s="812" t="s">
        <v>0</v>
      </c>
      <c r="P15" s="812"/>
      <c r="Q15" s="248"/>
      <c r="R15" s="417" t="str">
        <f t="shared" ref="R15" si="3">IF(+Q15-N15=0,"",IF((+Q15-N15)*1440&lt;120,"NG",+Q15-N15))</f>
        <v/>
      </c>
      <c r="S15" s="418" t="str">
        <f t="shared" ref="S15" si="4">IF(R15="","",FLOOR(R15,"0:30")*24)</f>
        <v/>
      </c>
      <c r="T15" s="461"/>
      <c r="U15" s="438"/>
      <c r="V15" s="458"/>
    </row>
    <row r="16" spans="1:22" ht="14.25" customHeight="1">
      <c r="A16" s="605">
        <v>45841</v>
      </c>
      <c r="B16" s="606"/>
      <c r="C16" s="365"/>
      <c r="D16" s="812" t="s">
        <v>188</v>
      </c>
      <c r="E16" s="812"/>
      <c r="F16" s="367"/>
      <c r="G16" s="426" t="str">
        <f t="shared" si="0"/>
        <v/>
      </c>
      <c r="H16" s="427" t="str">
        <f t="shared" si="2"/>
        <v/>
      </c>
      <c r="I16" s="422"/>
      <c r="J16" s="425"/>
      <c r="K16" s="369"/>
      <c r="L16" s="603">
        <v>45872</v>
      </c>
      <c r="M16" s="604"/>
      <c r="N16" s="393"/>
      <c r="O16" s="812" t="s">
        <v>188</v>
      </c>
      <c r="P16" s="812"/>
      <c r="Q16" s="394"/>
      <c r="R16" s="417" t="str">
        <f t="shared" si="1"/>
        <v/>
      </c>
      <c r="S16" s="418" t="str">
        <f t="shared" ref="S16:S44" si="5">IF(R16="","",FLOOR(R16,"0:30")*24)</f>
        <v/>
      </c>
      <c r="T16" s="441"/>
      <c r="U16" s="421"/>
      <c r="V16" s="416"/>
    </row>
    <row r="17" spans="1:22" ht="14.25" customHeight="1">
      <c r="A17" s="605">
        <v>45842</v>
      </c>
      <c r="B17" s="606"/>
      <c r="C17" s="302"/>
      <c r="D17" s="812" t="s">
        <v>0</v>
      </c>
      <c r="E17" s="812"/>
      <c r="F17" s="303"/>
      <c r="G17" s="426" t="str">
        <f t="shared" si="0"/>
        <v/>
      </c>
      <c r="H17" s="427" t="str">
        <f t="shared" si="2"/>
        <v/>
      </c>
      <c r="I17" s="439"/>
      <c r="J17" s="439"/>
      <c r="K17" s="440"/>
      <c r="L17" s="605">
        <v>45873</v>
      </c>
      <c r="M17" s="606"/>
      <c r="N17" s="365"/>
      <c r="O17" s="812" t="s">
        <v>188</v>
      </c>
      <c r="P17" s="812"/>
      <c r="Q17" s="367"/>
      <c r="R17" s="426" t="str">
        <f t="shared" si="1"/>
        <v/>
      </c>
      <c r="S17" s="427" t="str">
        <f t="shared" si="5"/>
        <v/>
      </c>
      <c r="T17" s="446"/>
      <c r="U17" s="425"/>
      <c r="V17" s="369"/>
    </row>
    <row r="18" spans="1:22" ht="14.25" customHeight="1">
      <c r="A18" s="603">
        <v>45843</v>
      </c>
      <c r="B18" s="604"/>
      <c r="C18" s="459"/>
      <c r="D18" s="812" t="s">
        <v>0</v>
      </c>
      <c r="E18" s="812"/>
      <c r="F18" s="460"/>
      <c r="G18" s="417" t="str">
        <f t="shared" ref="G18" si="6">IF(+F18-C18=0,"",IF((+F18-C18)*1440&lt;120,"NG",+F18-C18))</f>
        <v/>
      </c>
      <c r="H18" s="418" t="str">
        <f t="shared" ref="H18" si="7">IF(G18="","",FLOOR(G18,"0:30")*24)</f>
        <v/>
      </c>
      <c r="I18" s="438"/>
      <c r="J18" s="438"/>
      <c r="K18" s="458"/>
      <c r="L18" s="605">
        <v>45874</v>
      </c>
      <c r="M18" s="606"/>
      <c r="N18" s="365"/>
      <c r="O18" s="812" t="s">
        <v>0</v>
      </c>
      <c r="P18" s="812"/>
      <c r="Q18" s="367"/>
      <c r="R18" s="426" t="str">
        <f t="shared" si="1"/>
        <v/>
      </c>
      <c r="S18" s="427" t="str">
        <f t="shared" si="5"/>
        <v/>
      </c>
      <c r="T18" s="446"/>
      <c r="U18" s="425"/>
      <c r="V18" s="369"/>
    </row>
    <row r="19" spans="1:22" ht="14.25" customHeight="1">
      <c r="A19" s="603">
        <v>45844</v>
      </c>
      <c r="B19" s="604"/>
      <c r="C19" s="393"/>
      <c r="D19" s="812" t="s">
        <v>188</v>
      </c>
      <c r="E19" s="812"/>
      <c r="F19" s="394"/>
      <c r="G19" s="417" t="str">
        <f t="shared" si="0"/>
        <v/>
      </c>
      <c r="H19" s="418" t="str">
        <f t="shared" si="2"/>
        <v/>
      </c>
      <c r="I19" s="419"/>
      <c r="J19" s="421"/>
      <c r="K19" s="416"/>
      <c r="L19" s="605">
        <v>45875</v>
      </c>
      <c r="M19" s="606"/>
      <c r="N19" s="365"/>
      <c r="O19" s="812" t="s">
        <v>188</v>
      </c>
      <c r="P19" s="812"/>
      <c r="Q19" s="367"/>
      <c r="R19" s="426" t="str">
        <f t="shared" si="1"/>
        <v/>
      </c>
      <c r="S19" s="427" t="str">
        <f t="shared" si="5"/>
        <v/>
      </c>
      <c r="T19" s="446"/>
      <c r="U19" s="425"/>
      <c r="V19" s="369"/>
    </row>
    <row r="20" spans="1:22" ht="14.25" customHeight="1">
      <c r="A20" s="605">
        <v>45845</v>
      </c>
      <c r="B20" s="606"/>
      <c r="C20" s="365"/>
      <c r="D20" s="812" t="s">
        <v>188</v>
      </c>
      <c r="E20" s="812"/>
      <c r="F20" s="367"/>
      <c r="G20" s="426" t="str">
        <f t="shared" si="0"/>
        <v/>
      </c>
      <c r="H20" s="427" t="str">
        <f t="shared" si="2"/>
        <v/>
      </c>
      <c r="I20" s="422"/>
      <c r="J20" s="425"/>
      <c r="K20" s="369"/>
      <c r="L20" s="605">
        <v>45876</v>
      </c>
      <c r="M20" s="606"/>
      <c r="N20" s="365"/>
      <c r="O20" s="812" t="s">
        <v>188</v>
      </c>
      <c r="P20" s="812"/>
      <c r="Q20" s="367"/>
      <c r="R20" s="426" t="str">
        <f t="shared" si="1"/>
        <v/>
      </c>
      <c r="S20" s="427" t="str">
        <f t="shared" si="5"/>
        <v/>
      </c>
      <c r="T20" s="446"/>
      <c r="U20" s="425"/>
      <c r="V20" s="369"/>
    </row>
    <row r="21" spans="1:22" ht="14.25" customHeight="1">
      <c r="A21" s="605">
        <v>45846</v>
      </c>
      <c r="B21" s="606"/>
      <c r="C21" s="365"/>
      <c r="D21" s="812" t="s">
        <v>0</v>
      </c>
      <c r="E21" s="812"/>
      <c r="F21" s="367"/>
      <c r="G21" s="426" t="str">
        <f t="shared" si="0"/>
        <v/>
      </c>
      <c r="H21" s="427" t="str">
        <f t="shared" si="2"/>
        <v/>
      </c>
      <c r="I21" s="422"/>
      <c r="J21" s="425"/>
      <c r="K21" s="369"/>
      <c r="L21" s="605">
        <v>45877</v>
      </c>
      <c r="M21" s="606"/>
      <c r="N21" s="302"/>
      <c r="O21" s="812" t="s">
        <v>0</v>
      </c>
      <c r="P21" s="812"/>
      <c r="Q21" s="303"/>
      <c r="R21" s="426" t="str">
        <f t="shared" si="1"/>
        <v/>
      </c>
      <c r="S21" s="427" t="str">
        <f t="shared" si="5"/>
        <v/>
      </c>
      <c r="T21" s="445"/>
      <c r="U21" s="439"/>
      <c r="V21" s="440"/>
    </row>
    <row r="22" spans="1:22" ht="14.25" customHeight="1">
      <c r="A22" s="605">
        <v>45847</v>
      </c>
      <c r="B22" s="606"/>
      <c r="C22" s="365"/>
      <c r="D22" s="812" t="s">
        <v>188</v>
      </c>
      <c r="E22" s="812"/>
      <c r="F22" s="367"/>
      <c r="G22" s="426" t="str">
        <f t="shared" si="0"/>
        <v/>
      </c>
      <c r="H22" s="427" t="str">
        <f t="shared" si="2"/>
        <v/>
      </c>
      <c r="I22" s="422"/>
      <c r="J22" s="425"/>
      <c r="K22" s="369"/>
      <c r="L22" s="603">
        <v>45878</v>
      </c>
      <c r="M22" s="604"/>
      <c r="N22" s="247"/>
      <c r="O22" s="812" t="s">
        <v>0</v>
      </c>
      <c r="P22" s="812"/>
      <c r="Q22" s="248"/>
      <c r="R22" s="417" t="str">
        <f t="shared" ref="R22:R23" si="8">IF(+Q22-N22=0,"",IF((+Q22-N22)*1440&lt;120,"NG",+Q22-N22))</f>
        <v/>
      </c>
      <c r="S22" s="418" t="str">
        <f t="shared" ref="S22:S23" si="9">IF(R22="","",FLOOR(R22,"0:30")*24)</f>
        <v/>
      </c>
      <c r="T22" s="461"/>
      <c r="U22" s="438"/>
      <c r="V22" s="458"/>
    </row>
    <row r="23" spans="1:22" ht="14.25" customHeight="1">
      <c r="A23" s="605">
        <v>45848</v>
      </c>
      <c r="B23" s="606"/>
      <c r="C23" s="365"/>
      <c r="D23" s="812" t="s">
        <v>188</v>
      </c>
      <c r="E23" s="812"/>
      <c r="F23" s="367"/>
      <c r="G23" s="426" t="str">
        <f t="shared" si="0"/>
        <v/>
      </c>
      <c r="H23" s="427" t="str">
        <f t="shared" si="2"/>
        <v/>
      </c>
      <c r="I23" s="422"/>
      <c r="J23" s="425"/>
      <c r="K23" s="369"/>
      <c r="L23" s="603">
        <v>45879</v>
      </c>
      <c r="M23" s="604"/>
      <c r="N23" s="393"/>
      <c r="O23" s="812" t="s">
        <v>188</v>
      </c>
      <c r="P23" s="812"/>
      <c r="Q23" s="394"/>
      <c r="R23" s="417" t="str">
        <f t="shared" si="8"/>
        <v/>
      </c>
      <c r="S23" s="418" t="str">
        <f t="shared" si="9"/>
        <v/>
      </c>
      <c r="T23" s="441"/>
      <c r="U23" s="421"/>
      <c r="V23" s="416"/>
    </row>
    <row r="24" spans="1:22" ht="14.25" customHeight="1">
      <c r="A24" s="605">
        <v>45849</v>
      </c>
      <c r="B24" s="606"/>
      <c r="C24" s="302"/>
      <c r="D24" s="812" t="s">
        <v>0</v>
      </c>
      <c r="E24" s="812"/>
      <c r="F24" s="303"/>
      <c r="G24" s="426" t="str">
        <f t="shared" si="0"/>
        <v/>
      </c>
      <c r="H24" s="427" t="str">
        <f t="shared" si="2"/>
        <v/>
      </c>
      <c r="I24" s="439"/>
      <c r="J24" s="439"/>
      <c r="K24" s="440"/>
      <c r="L24" s="605">
        <v>45880</v>
      </c>
      <c r="M24" s="606"/>
      <c r="N24" s="365"/>
      <c r="O24" s="812" t="s">
        <v>188</v>
      </c>
      <c r="P24" s="812"/>
      <c r="Q24" s="367"/>
      <c r="R24" s="426" t="str">
        <f t="shared" si="1"/>
        <v/>
      </c>
      <c r="S24" s="427" t="str">
        <f t="shared" si="5"/>
        <v/>
      </c>
      <c r="T24" s="446"/>
      <c r="U24" s="425"/>
      <c r="V24" s="369"/>
    </row>
    <row r="25" spans="1:22" ht="14.25" customHeight="1">
      <c r="A25" s="603">
        <v>45850</v>
      </c>
      <c r="B25" s="604"/>
      <c r="C25" s="247"/>
      <c r="D25" s="812" t="s">
        <v>0</v>
      </c>
      <c r="E25" s="812"/>
      <c r="F25" s="248"/>
      <c r="G25" s="417" t="str">
        <f t="shared" ref="G25" si="10">IF(+F25-C25=0,"",IF((+F25-C25)*1440&lt;120,"NG",+F25-C25))</f>
        <v/>
      </c>
      <c r="H25" s="418" t="str">
        <f t="shared" ref="H25" si="11">IF(G25="","",FLOOR(G25,"0:30")*24)</f>
        <v/>
      </c>
      <c r="I25" s="438"/>
      <c r="J25" s="438"/>
      <c r="K25" s="458"/>
      <c r="L25" s="605">
        <v>45881</v>
      </c>
      <c r="M25" s="606"/>
      <c r="N25" s="365"/>
      <c r="O25" s="812" t="s">
        <v>188</v>
      </c>
      <c r="P25" s="812"/>
      <c r="Q25" s="367"/>
      <c r="R25" s="426" t="str">
        <f t="shared" si="1"/>
        <v/>
      </c>
      <c r="S25" s="427" t="str">
        <f t="shared" si="5"/>
        <v/>
      </c>
      <c r="T25" s="446"/>
      <c r="U25" s="425"/>
      <c r="V25" s="369"/>
    </row>
    <row r="26" spans="1:22" ht="14.25" customHeight="1">
      <c r="A26" s="603">
        <v>45851</v>
      </c>
      <c r="B26" s="604"/>
      <c r="C26" s="393"/>
      <c r="D26" s="812" t="s">
        <v>188</v>
      </c>
      <c r="E26" s="812"/>
      <c r="F26" s="394"/>
      <c r="G26" s="417" t="str">
        <f t="shared" si="0"/>
        <v/>
      </c>
      <c r="H26" s="418" t="str">
        <f t="shared" si="2"/>
        <v/>
      </c>
      <c r="I26" s="419"/>
      <c r="J26" s="421"/>
      <c r="K26" s="416"/>
      <c r="L26" s="605">
        <v>45882</v>
      </c>
      <c r="M26" s="606"/>
      <c r="N26" s="365"/>
      <c r="O26" s="812" t="s">
        <v>0</v>
      </c>
      <c r="P26" s="812"/>
      <c r="Q26" s="367"/>
      <c r="R26" s="426" t="str">
        <f t="shared" si="1"/>
        <v/>
      </c>
      <c r="S26" s="427" t="str">
        <f t="shared" si="5"/>
        <v/>
      </c>
      <c r="T26" s="446"/>
      <c r="U26" s="425"/>
      <c r="V26" s="369"/>
    </row>
    <row r="27" spans="1:22" ht="14.25" customHeight="1">
      <c r="A27" s="605">
        <v>45852</v>
      </c>
      <c r="B27" s="606"/>
      <c r="C27" s="365"/>
      <c r="D27" s="812" t="s">
        <v>188</v>
      </c>
      <c r="E27" s="812"/>
      <c r="F27" s="367"/>
      <c r="G27" s="426" t="str">
        <f t="shared" si="0"/>
        <v/>
      </c>
      <c r="H27" s="427" t="str">
        <f t="shared" si="2"/>
        <v/>
      </c>
      <c r="I27" s="422"/>
      <c r="J27" s="425"/>
      <c r="K27" s="369"/>
      <c r="L27" s="605">
        <v>45883</v>
      </c>
      <c r="M27" s="606"/>
      <c r="N27" s="365"/>
      <c r="O27" s="812" t="s">
        <v>0</v>
      </c>
      <c r="P27" s="812"/>
      <c r="Q27" s="367"/>
      <c r="R27" s="426" t="str">
        <f t="shared" si="1"/>
        <v/>
      </c>
      <c r="S27" s="427" t="str">
        <f t="shared" si="5"/>
        <v/>
      </c>
      <c r="T27" s="446"/>
      <c r="U27" s="425"/>
      <c r="V27" s="369"/>
    </row>
    <row r="28" spans="1:22" ht="14.25" customHeight="1">
      <c r="A28" s="605">
        <v>45853</v>
      </c>
      <c r="B28" s="606"/>
      <c r="C28" s="365"/>
      <c r="D28" s="812" t="s">
        <v>0</v>
      </c>
      <c r="E28" s="812"/>
      <c r="F28" s="367"/>
      <c r="G28" s="426" t="str">
        <f t="shared" si="0"/>
        <v/>
      </c>
      <c r="H28" s="427" t="str">
        <f t="shared" si="2"/>
        <v/>
      </c>
      <c r="I28" s="422"/>
      <c r="J28" s="425"/>
      <c r="K28" s="369"/>
      <c r="L28" s="605">
        <v>45884</v>
      </c>
      <c r="M28" s="606"/>
      <c r="N28" s="302"/>
      <c r="O28" s="812" t="s">
        <v>0</v>
      </c>
      <c r="P28" s="812"/>
      <c r="Q28" s="303"/>
      <c r="R28" s="426" t="str">
        <f t="shared" si="1"/>
        <v/>
      </c>
      <c r="S28" s="427" t="str">
        <f t="shared" si="5"/>
        <v/>
      </c>
      <c r="T28" s="445"/>
      <c r="U28" s="439"/>
      <c r="V28" s="440"/>
    </row>
    <row r="29" spans="1:22" ht="14.25" customHeight="1">
      <c r="A29" s="605">
        <v>45854</v>
      </c>
      <c r="B29" s="606"/>
      <c r="C29" s="365"/>
      <c r="D29" s="812" t="s">
        <v>0</v>
      </c>
      <c r="E29" s="812"/>
      <c r="F29" s="367"/>
      <c r="G29" s="426" t="str">
        <f t="shared" si="0"/>
        <v/>
      </c>
      <c r="H29" s="427" t="str">
        <f t="shared" si="2"/>
        <v/>
      </c>
      <c r="I29" s="422"/>
      <c r="J29" s="425"/>
      <c r="K29" s="369"/>
      <c r="L29" s="603">
        <v>45885</v>
      </c>
      <c r="M29" s="604"/>
      <c r="N29" s="247"/>
      <c r="O29" s="812" t="s">
        <v>0</v>
      </c>
      <c r="P29" s="812"/>
      <c r="Q29" s="248"/>
      <c r="R29" s="417" t="str">
        <f t="shared" ref="R29" si="12">IF(+Q29-N29=0,"",IF((+Q29-N29)*1440&lt;120,"NG",+Q29-N29))</f>
        <v/>
      </c>
      <c r="S29" s="418" t="str">
        <f t="shared" ref="S29" si="13">IF(R29="","",FLOOR(R29,"0:30")*24)</f>
        <v/>
      </c>
      <c r="T29" s="461"/>
      <c r="U29" s="438"/>
      <c r="V29" s="458"/>
    </row>
    <row r="30" spans="1:22" ht="14.25" customHeight="1">
      <c r="A30" s="605">
        <v>45855</v>
      </c>
      <c r="B30" s="606"/>
      <c r="C30" s="365"/>
      <c r="D30" s="812" t="s">
        <v>0</v>
      </c>
      <c r="E30" s="812"/>
      <c r="F30" s="367"/>
      <c r="G30" s="426" t="str">
        <f t="shared" si="0"/>
        <v/>
      </c>
      <c r="H30" s="427" t="str">
        <f t="shared" si="2"/>
        <v/>
      </c>
      <c r="I30" s="422"/>
      <c r="J30" s="425"/>
      <c r="K30" s="369"/>
      <c r="L30" s="603">
        <v>45886</v>
      </c>
      <c r="M30" s="604"/>
      <c r="N30" s="393"/>
      <c r="O30" s="812" t="s">
        <v>0</v>
      </c>
      <c r="P30" s="812"/>
      <c r="Q30" s="394"/>
      <c r="R30" s="417" t="str">
        <f t="shared" si="1"/>
        <v/>
      </c>
      <c r="S30" s="418" t="str">
        <f t="shared" si="5"/>
        <v/>
      </c>
      <c r="T30" s="441"/>
      <c r="U30" s="421"/>
      <c r="V30" s="416"/>
    </row>
    <row r="31" spans="1:22" ht="14.25" customHeight="1">
      <c r="A31" s="605">
        <v>45856</v>
      </c>
      <c r="B31" s="606"/>
      <c r="C31" s="302"/>
      <c r="D31" s="812" t="s">
        <v>0</v>
      </c>
      <c r="E31" s="812"/>
      <c r="F31" s="303"/>
      <c r="G31" s="426" t="str">
        <f t="shared" si="0"/>
        <v/>
      </c>
      <c r="H31" s="427" t="str">
        <f t="shared" si="2"/>
        <v/>
      </c>
      <c r="I31" s="439"/>
      <c r="J31" s="439"/>
      <c r="K31" s="440"/>
      <c r="L31" s="605">
        <v>45887</v>
      </c>
      <c r="M31" s="606"/>
      <c r="N31" s="365"/>
      <c r="O31" s="812" t="s">
        <v>0</v>
      </c>
      <c r="P31" s="812"/>
      <c r="Q31" s="367"/>
      <c r="R31" s="426" t="str">
        <f t="shared" si="1"/>
        <v/>
      </c>
      <c r="S31" s="427" t="str">
        <f t="shared" si="5"/>
        <v/>
      </c>
      <c r="T31" s="446"/>
      <c r="U31" s="425"/>
      <c r="V31" s="369"/>
    </row>
    <row r="32" spans="1:22" ht="14.25" customHeight="1">
      <c r="A32" s="603">
        <v>45857</v>
      </c>
      <c r="B32" s="604"/>
      <c r="C32" s="247"/>
      <c r="D32" s="812" t="s">
        <v>0</v>
      </c>
      <c r="E32" s="812"/>
      <c r="F32" s="248"/>
      <c r="G32" s="417" t="str">
        <f t="shared" ref="G32" si="14">IF(+F32-C32=0,"",IF((+F32-C32)*1440&lt;120,"NG",+F32-C32))</f>
        <v/>
      </c>
      <c r="H32" s="418" t="str">
        <f t="shared" ref="H32" si="15">IF(G32="","",FLOOR(G32,"0:30")*24)</f>
        <v/>
      </c>
      <c r="I32" s="438"/>
      <c r="J32" s="438"/>
      <c r="K32" s="458"/>
      <c r="L32" s="605">
        <v>45888</v>
      </c>
      <c r="M32" s="606"/>
      <c r="N32" s="365"/>
      <c r="O32" s="812" t="s">
        <v>0</v>
      </c>
      <c r="P32" s="812"/>
      <c r="Q32" s="367"/>
      <c r="R32" s="426" t="str">
        <f t="shared" si="1"/>
        <v/>
      </c>
      <c r="S32" s="427" t="str">
        <f t="shared" si="5"/>
        <v/>
      </c>
      <c r="T32" s="446"/>
      <c r="U32" s="425"/>
      <c r="V32" s="369"/>
    </row>
    <row r="33" spans="1:22" ht="14.25" customHeight="1">
      <c r="A33" s="603">
        <v>45858</v>
      </c>
      <c r="B33" s="604"/>
      <c r="C33" s="393"/>
      <c r="D33" s="812" t="s">
        <v>0</v>
      </c>
      <c r="E33" s="812"/>
      <c r="F33" s="394"/>
      <c r="G33" s="417" t="str">
        <f t="shared" si="0"/>
        <v/>
      </c>
      <c r="H33" s="418" t="str">
        <f t="shared" si="2"/>
        <v/>
      </c>
      <c r="I33" s="419"/>
      <c r="J33" s="421"/>
      <c r="K33" s="416"/>
      <c r="L33" s="605">
        <v>45889</v>
      </c>
      <c r="M33" s="606"/>
      <c r="N33" s="365"/>
      <c r="O33" s="812" t="s">
        <v>0</v>
      </c>
      <c r="P33" s="812"/>
      <c r="Q33" s="367"/>
      <c r="R33" s="426" t="str">
        <f t="shared" si="1"/>
        <v/>
      </c>
      <c r="S33" s="427" t="str">
        <f t="shared" si="5"/>
        <v/>
      </c>
      <c r="T33" s="446"/>
      <c r="U33" s="425"/>
      <c r="V33" s="369"/>
    </row>
    <row r="34" spans="1:22" ht="14.25" customHeight="1">
      <c r="A34" s="603">
        <v>45859</v>
      </c>
      <c r="B34" s="604"/>
      <c r="C34" s="393"/>
      <c r="D34" s="812" t="s">
        <v>0</v>
      </c>
      <c r="E34" s="812"/>
      <c r="F34" s="394"/>
      <c r="G34" s="417" t="str">
        <f t="shared" si="0"/>
        <v/>
      </c>
      <c r="H34" s="418" t="str">
        <f t="shared" si="2"/>
        <v/>
      </c>
      <c r="I34" s="419"/>
      <c r="J34" s="421"/>
      <c r="K34" s="416"/>
      <c r="L34" s="605">
        <v>45890</v>
      </c>
      <c r="M34" s="606"/>
      <c r="N34" s="365"/>
      <c r="O34" s="812" t="s">
        <v>0</v>
      </c>
      <c r="P34" s="812"/>
      <c r="Q34" s="367"/>
      <c r="R34" s="426" t="str">
        <f t="shared" si="1"/>
        <v/>
      </c>
      <c r="S34" s="427" t="str">
        <f t="shared" si="5"/>
        <v/>
      </c>
      <c r="T34" s="446"/>
      <c r="U34" s="425"/>
      <c r="V34" s="369"/>
    </row>
    <row r="35" spans="1:22" ht="14.25" customHeight="1">
      <c r="A35" s="605">
        <v>45860</v>
      </c>
      <c r="B35" s="606"/>
      <c r="C35" s="365"/>
      <c r="D35" s="812" t="s">
        <v>0</v>
      </c>
      <c r="E35" s="812"/>
      <c r="F35" s="367"/>
      <c r="G35" s="426" t="str">
        <f t="shared" si="0"/>
        <v/>
      </c>
      <c r="H35" s="427" t="str">
        <f t="shared" si="2"/>
        <v/>
      </c>
      <c r="I35" s="422"/>
      <c r="J35" s="425"/>
      <c r="K35" s="369"/>
      <c r="L35" s="605">
        <v>45891</v>
      </c>
      <c r="M35" s="606"/>
      <c r="N35" s="302"/>
      <c r="O35" s="812" t="s">
        <v>0</v>
      </c>
      <c r="P35" s="812"/>
      <c r="Q35" s="303"/>
      <c r="R35" s="426" t="str">
        <f t="shared" si="1"/>
        <v/>
      </c>
      <c r="S35" s="427" t="str">
        <f t="shared" si="5"/>
        <v/>
      </c>
      <c r="T35" s="445"/>
      <c r="U35" s="439"/>
      <c r="V35" s="440"/>
    </row>
    <row r="36" spans="1:22" ht="14.25" customHeight="1">
      <c r="A36" s="605">
        <v>45861</v>
      </c>
      <c r="B36" s="606"/>
      <c r="C36" s="302"/>
      <c r="D36" s="812" t="s">
        <v>0</v>
      </c>
      <c r="E36" s="812"/>
      <c r="F36" s="303"/>
      <c r="G36" s="426" t="str">
        <f t="shared" ref="G36" si="16">IF(+F36-C36=0,"",IF((+F36-C36)*1440&lt;120,"NG",+F36-C36))</f>
        <v/>
      </c>
      <c r="H36" s="427" t="str">
        <f t="shared" ref="H36" si="17">IF(G36="","",FLOOR(G36,"0:30")*24)</f>
        <v/>
      </c>
      <c r="I36" s="439"/>
      <c r="J36" s="439"/>
      <c r="K36" s="440"/>
      <c r="L36" s="603">
        <v>45892</v>
      </c>
      <c r="M36" s="604"/>
      <c r="N36" s="247"/>
      <c r="O36" s="812" t="s">
        <v>0</v>
      </c>
      <c r="P36" s="812"/>
      <c r="Q36" s="248"/>
      <c r="R36" s="417" t="str">
        <f t="shared" ref="R36" si="18">IF(+Q36-N36=0,"",IF((+Q36-N36)*1440&lt;120,"NG",+Q36-N36))</f>
        <v/>
      </c>
      <c r="S36" s="418" t="str">
        <f t="shared" ref="S36" si="19">IF(R36="","",FLOOR(R36,"0:30")*24)</f>
        <v/>
      </c>
      <c r="T36" s="461"/>
      <c r="U36" s="438"/>
      <c r="V36" s="458"/>
    </row>
    <row r="37" spans="1:22" ht="14.25" customHeight="1">
      <c r="A37" s="605">
        <v>45862</v>
      </c>
      <c r="B37" s="606"/>
      <c r="C37" s="365"/>
      <c r="D37" s="812" t="s">
        <v>0</v>
      </c>
      <c r="E37" s="812"/>
      <c r="F37" s="367"/>
      <c r="G37" s="426" t="str">
        <f t="shared" si="0"/>
        <v/>
      </c>
      <c r="H37" s="427" t="str">
        <f t="shared" si="2"/>
        <v/>
      </c>
      <c r="I37" s="422"/>
      <c r="J37" s="425"/>
      <c r="K37" s="369"/>
      <c r="L37" s="603">
        <v>45893</v>
      </c>
      <c r="M37" s="604"/>
      <c r="N37" s="393"/>
      <c r="O37" s="812" t="s">
        <v>0</v>
      </c>
      <c r="P37" s="812"/>
      <c r="Q37" s="394"/>
      <c r="R37" s="417" t="str">
        <f t="shared" si="1"/>
        <v/>
      </c>
      <c r="S37" s="418" t="str">
        <f t="shared" si="5"/>
        <v/>
      </c>
      <c r="T37" s="441"/>
      <c r="U37" s="421"/>
      <c r="V37" s="416"/>
    </row>
    <row r="38" spans="1:22" ht="14.25" customHeight="1">
      <c r="A38" s="605">
        <v>45863</v>
      </c>
      <c r="B38" s="606"/>
      <c r="C38" s="302"/>
      <c r="D38" s="812" t="s">
        <v>0</v>
      </c>
      <c r="E38" s="812"/>
      <c r="F38" s="303"/>
      <c r="G38" s="426" t="str">
        <f t="shared" si="0"/>
        <v/>
      </c>
      <c r="H38" s="427" t="str">
        <f t="shared" si="2"/>
        <v/>
      </c>
      <c r="I38" s="439"/>
      <c r="J38" s="439"/>
      <c r="K38" s="440"/>
      <c r="L38" s="605">
        <v>45894</v>
      </c>
      <c r="M38" s="606"/>
      <c r="N38" s="365"/>
      <c r="O38" s="812" t="s">
        <v>0</v>
      </c>
      <c r="P38" s="812"/>
      <c r="Q38" s="367"/>
      <c r="R38" s="426" t="str">
        <f t="shared" si="1"/>
        <v/>
      </c>
      <c r="S38" s="427" t="str">
        <f t="shared" si="5"/>
        <v/>
      </c>
      <c r="T38" s="446"/>
      <c r="U38" s="425"/>
      <c r="V38" s="369"/>
    </row>
    <row r="39" spans="1:22" ht="14.25" customHeight="1">
      <c r="A39" s="603">
        <v>45864</v>
      </c>
      <c r="B39" s="604"/>
      <c r="C39" s="247"/>
      <c r="D39" s="812" t="s">
        <v>0</v>
      </c>
      <c r="E39" s="812"/>
      <c r="F39" s="248"/>
      <c r="G39" s="417" t="str">
        <f>IF(+F39-C39=0,"",IF((+F39-C39)*1440&lt;120,"NG",+F39-C39))</f>
        <v/>
      </c>
      <c r="H39" s="418" t="str">
        <f t="shared" ref="H39" si="20">IF(G39="","",FLOOR(G39,"0:30")*24)</f>
        <v/>
      </c>
      <c r="I39" s="438"/>
      <c r="J39" s="438"/>
      <c r="K39" s="458"/>
      <c r="L39" s="605">
        <v>45895</v>
      </c>
      <c r="M39" s="606"/>
      <c r="N39" s="365"/>
      <c r="O39" s="812" t="s">
        <v>0</v>
      </c>
      <c r="P39" s="812"/>
      <c r="Q39" s="367"/>
      <c r="R39" s="426" t="str">
        <f t="shared" si="1"/>
        <v/>
      </c>
      <c r="S39" s="427" t="str">
        <f t="shared" si="5"/>
        <v/>
      </c>
      <c r="T39" s="446"/>
      <c r="U39" s="425"/>
      <c r="V39" s="369"/>
    </row>
    <row r="40" spans="1:22" ht="14.25" customHeight="1">
      <c r="A40" s="603">
        <v>45865</v>
      </c>
      <c r="B40" s="604"/>
      <c r="C40" s="393"/>
      <c r="D40" s="812" t="s">
        <v>0</v>
      </c>
      <c r="E40" s="812"/>
      <c r="F40" s="394"/>
      <c r="G40" s="417" t="str">
        <f>IF(+F40-C40=0,"",IF((+F40-C40)*1440&lt;120,"NG",+F40-C40))</f>
        <v/>
      </c>
      <c r="H40" s="418" t="str">
        <f t="shared" si="2"/>
        <v/>
      </c>
      <c r="I40" s="419"/>
      <c r="J40" s="421"/>
      <c r="K40" s="416"/>
      <c r="L40" s="605">
        <v>45896</v>
      </c>
      <c r="M40" s="606"/>
      <c r="N40" s="365"/>
      <c r="O40" s="812" t="s">
        <v>188</v>
      </c>
      <c r="P40" s="812"/>
      <c r="Q40" s="367"/>
      <c r="R40" s="426" t="str">
        <f t="shared" si="1"/>
        <v/>
      </c>
      <c r="S40" s="427" t="str">
        <f t="shared" si="5"/>
        <v/>
      </c>
      <c r="T40" s="446"/>
      <c r="U40" s="425"/>
      <c r="V40" s="369"/>
    </row>
    <row r="41" spans="1:22" ht="14.25" customHeight="1">
      <c r="A41" s="605">
        <v>45866</v>
      </c>
      <c r="B41" s="606"/>
      <c r="C41" s="365"/>
      <c r="D41" s="812" t="s">
        <v>0</v>
      </c>
      <c r="E41" s="812"/>
      <c r="F41" s="367"/>
      <c r="G41" s="426" t="str">
        <f>IF(+F41-C41=0,"",IF((+F41-C41)*1440&lt;120,"NG",+F41-C41))</f>
        <v/>
      </c>
      <c r="H41" s="427" t="str">
        <f t="shared" si="2"/>
        <v/>
      </c>
      <c r="I41" s="422"/>
      <c r="J41" s="425"/>
      <c r="K41" s="369"/>
      <c r="L41" s="605">
        <v>45897</v>
      </c>
      <c r="M41" s="606"/>
      <c r="N41" s="365"/>
      <c r="O41" s="812" t="s">
        <v>188</v>
      </c>
      <c r="P41" s="812"/>
      <c r="Q41" s="367"/>
      <c r="R41" s="426" t="str">
        <f t="shared" si="1"/>
        <v/>
      </c>
      <c r="S41" s="427" t="str">
        <f t="shared" si="5"/>
        <v/>
      </c>
      <c r="T41" s="446"/>
      <c r="U41" s="425"/>
      <c r="V41" s="369"/>
    </row>
    <row r="42" spans="1:22" ht="14.25" customHeight="1">
      <c r="A42" s="605">
        <v>45867</v>
      </c>
      <c r="B42" s="606"/>
      <c r="C42" s="365"/>
      <c r="D42" s="812" t="s">
        <v>0</v>
      </c>
      <c r="E42" s="812"/>
      <c r="F42" s="367"/>
      <c r="G42" s="426" t="str">
        <f t="shared" ref="G42:G44" si="21">IF(+F42-C42=0,"",IF((+F42-C42)*1440&lt;120,"NG",+F42-C42))</f>
        <v/>
      </c>
      <c r="H42" s="427" t="str">
        <f t="shared" si="2"/>
        <v/>
      </c>
      <c r="I42" s="422"/>
      <c r="J42" s="425"/>
      <c r="K42" s="369"/>
      <c r="L42" s="605">
        <v>45898</v>
      </c>
      <c r="M42" s="606"/>
      <c r="N42" s="365"/>
      <c r="O42" s="812" t="s">
        <v>188</v>
      </c>
      <c r="P42" s="812"/>
      <c r="Q42" s="367"/>
      <c r="R42" s="426" t="str">
        <f t="shared" si="1"/>
        <v/>
      </c>
      <c r="S42" s="427" t="str">
        <f t="shared" si="5"/>
        <v/>
      </c>
      <c r="T42" s="446"/>
      <c r="U42" s="425"/>
      <c r="V42" s="369"/>
    </row>
    <row r="43" spans="1:22" ht="14.25" customHeight="1">
      <c r="A43" s="605">
        <v>45868</v>
      </c>
      <c r="B43" s="606"/>
      <c r="C43" s="365"/>
      <c r="D43" s="812" t="s">
        <v>188</v>
      </c>
      <c r="E43" s="812"/>
      <c r="F43" s="367"/>
      <c r="G43" s="426" t="str">
        <f t="shared" si="21"/>
        <v/>
      </c>
      <c r="H43" s="427" t="str">
        <f t="shared" si="2"/>
        <v/>
      </c>
      <c r="I43" s="422"/>
      <c r="J43" s="425"/>
      <c r="K43" s="369"/>
      <c r="L43" s="603">
        <v>45899</v>
      </c>
      <c r="M43" s="604"/>
      <c r="N43" s="247"/>
      <c r="O43" s="812" t="s">
        <v>0</v>
      </c>
      <c r="P43" s="812"/>
      <c r="Q43" s="248"/>
      <c r="R43" s="417" t="str">
        <f t="shared" ref="R43" si="22">IF(+Q43-N43=0,"",IF((+Q43-N43)*1440&lt;120,"NG",+Q43-N43))</f>
        <v/>
      </c>
      <c r="S43" s="418" t="str">
        <f t="shared" ref="S43" si="23">IF(R43="","",FLOOR(R43,"0:30")*24)</f>
        <v/>
      </c>
      <c r="T43" s="461"/>
      <c r="U43" s="438"/>
      <c r="V43" s="458"/>
    </row>
    <row r="44" spans="1:22" ht="14.25" customHeight="1">
      <c r="A44" s="605">
        <v>45869</v>
      </c>
      <c r="B44" s="606"/>
      <c r="C44" s="365"/>
      <c r="D44" s="812" t="s">
        <v>188</v>
      </c>
      <c r="E44" s="812"/>
      <c r="F44" s="367"/>
      <c r="G44" s="426" t="str">
        <f t="shared" si="21"/>
        <v/>
      </c>
      <c r="H44" s="427" t="str">
        <f t="shared" si="2"/>
        <v/>
      </c>
      <c r="I44" s="422"/>
      <c r="J44" s="425"/>
      <c r="K44" s="369"/>
      <c r="L44" s="603">
        <v>45900</v>
      </c>
      <c r="M44" s="604"/>
      <c r="N44" s="393"/>
      <c r="O44" s="812" t="s">
        <v>188</v>
      </c>
      <c r="P44" s="812"/>
      <c r="Q44" s="394"/>
      <c r="R44" s="417" t="str">
        <f t="shared" si="1"/>
        <v/>
      </c>
      <c r="S44" s="418" t="str">
        <f t="shared" si="5"/>
        <v/>
      </c>
      <c r="T44" s="441"/>
      <c r="U44" s="421"/>
      <c r="V44" s="416"/>
    </row>
    <row r="45" spans="1:22" s="53" customFormat="1" ht="13.5" customHeight="1">
      <c r="A45" s="807"/>
      <c r="B45" s="808"/>
      <c r="C45" s="846"/>
      <c r="D45" s="847"/>
      <c r="E45" s="847"/>
      <c r="F45" s="848"/>
      <c r="G45" s="855"/>
      <c r="H45" s="322"/>
      <c r="I45" s="312"/>
      <c r="J45" s="622"/>
      <c r="K45" s="64"/>
      <c r="L45" s="807" t="s">
        <v>1</v>
      </c>
      <c r="M45" s="808"/>
      <c r="N45" s="846"/>
      <c r="O45" s="847"/>
      <c r="P45" s="847"/>
      <c r="Q45" s="848"/>
      <c r="R45" s="253"/>
      <c r="S45" s="844" t="s">
        <v>2</v>
      </c>
      <c r="T45" s="622" t="s">
        <v>267</v>
      </c>
      <c r="U45" s="622" t="s">
        <v>87</v>
      </c>
      <c r="V45" s="64"/>
    </row>
    <row r="46" spans="1:22" s="53" customFormat="1" ht="13.5" customHeight="1">
      <c r="A46" s="809"/>
      <c r="B46" s="810"/>
      <c r="C46" s="849"/>
      <c r="D46" s="850"/>
      <c r="E46" s="850"/>
      <c r="F46" s="845"/>
      <c r="G46" s="856"/>
      <c r="H46" s="323"/>
      <c r="I46" s="321"/>
      <c r="J46" s="811"/>
      <c r="K46" s="65"/>
      <c r="L46" s="809"/>
      <c r="M46" s="810"/>
      <c r="N46" s="849"/>
      <c r="O46" s="850"/>
      <c r="P46" s="850"/>
      <c r="Q46" s="845"/>
      <c r="R46" s="254"/>
      <c r="S46" s="845"/>
      <c r="T46" s="811"/>
      <c r="U46" s="811"/>
      <c r="V46" s="65"/>
    </row>
    <row r="47" spans="1:22" s="53" customFormat="1" ht="23.25" customHeight="1" thickBot="1">
      <c r="A47" s="66"/>
      <c r="B47" s="67"/>
      <c r="C47" s="851"/>
      <c r="D47" s="852"/>
      <c r="E47" s="852"/>
      <c r="F47" s="853"/>
      <c r="G47" s="249"/>
      <c r="H47" s="68"/>
      <c r="I47" s="69"/>
      <c r="J47" s="69"/>
      <c r="K47" s="70"/>
      <c r="L47" s="66"/>
      <c r="M47" s="186">
        <f>COUNTA(J14:J44)+COUNTA(U14:U44)</f>
        <v>0</v>
      </c>
      <c r="N47" s="851"/>
      <c r="O47" s="852"/>
      <c r="P47" s="852"/>
      <c r="Q47" s="853"/>
      <c r="R47" s="255"/>
      <c r="S47" s="252">
        <f>SUM(H14:H44)+SUM(S14:S44)</f>
        <v>0</v>
      </c>
      <c r="T47" s="251">
        <f>SUM(I14:I44)+SUM(T14:T44)</f>
        <v>0</v>
      </c>
      <c r="U47" s="187">
        <f>SUM(J14:J44)+SUM(U14:U44)</f>
        <v>0</v>
      </c>
      <c r="V47" s="70"/>
    </row>
    <row r="48" spans="1:22" s="38" customFormat="1" ht="16.5" customHeight="1">
      <c r="A48" s="165" t="s">
        <v>24</v>
      </c>
      <c r="B48" s="166"/>
      <c r="C48" s="166"/>
      <c r="D48" s="166"/>
      <c r="E48" s="166"/>
      <c r="F48" s="166"/>
      <c r="G48" s="166"/>
      <c r="H48" s="166"/>
      <c r="I48" s="166"/>
      <c r="J48" s="166"/>
      <c r="K48" s="167"/>
      <c r="L48" s="165" t="s">
        <v>24</v>
      </c>
      <c r="M48" s="166"/>
      <c r="N48" s="166"/>
      <c r="O48" s="166"/>
      <c r="P48" s="166"/>
      <c r="Q48" s="166"/>
      <c r="R48" s="166"/>
      <c r="S48" s="166"/>
      <c r="T48" s="166"/>
      <c r="U48" s="166"/>
      <c r="V48" s="167" t="s">
        <v>125</v>
      </c>
    </row>
    <row r="49" spans="1:22" s="38" customFormat="1" ht="13.5" customHeight="1">
      <c r="A49" s="174" t="s">
        <v>128</v>
      </c>
      <c r="B49" s="626" t="s">
        <v>131</v>
      </c>
      <c r="C49" s="626"/>
      <c r="D49" s="626"/>
      <c r="E49" s="626"/>
      <c r="F49" s="626"/>
      <c r="G49" s="626"/>
      <c r="H49" s="626"/>
      <c r="I49" s="626"/>
      <c r="J49" s="626"/>
      <c r="K49" s="626"/>
      <c r="L49" s="174" t="s">
        <v>128</v>
      </c>
      <c r="M49" s="626" t="s">
        <v>132</v>
      </c>
      <c r="N49" s="626"/>
      <c r="O49" s="626"/>
      <c r="P49" s="626"/>
      <c r="Q49" s="626"/>
      <c r="R49" s="626"/>
      <c r="S49" s="626"/>
      <c r="T49" s="626"/>
      <c r="U49" s="626"/>
      <c r="V49" s="626"/>
    </row>
    <row r="50" spans="1:22" s="38" customFormat="1" ht="13.5" customHeight="1">
      <c r="A50" s="174"/>
      <c r="B50" s="626"/>
      <c r="C50" s="626"/>
      <c r="D50" s="626"/>
      <c r="E50" s="626"/>
      <c r="F50" s="626"/>
      <c r="G50" s="626"/>
      <c r="H50" s="626"/>
      <c r="I50" s="626"/>
      <c r="J50" s="626"/>
      <c r="K50" s="626"/>
      <c r="L50" s="174"/>
      <c r="M50" s="626"/>
      <c r="N50" s="626"/>
      <c r="O50" s="626"/>
      <c r="P50" s="626"/>
      <c r="Q50" s="626"/>
      <c r="R50" s="626"/>
      <c r="S50" s="626"/>
      <c r="T50" s="626"/>
      <c r="U50" s="626"/>
      <c r="V50" s="626"/>
    </row>
    <row r="51" spans="1:22" s="38" customFormat="1" ht="13.5" customHeight="1">
      <c r="A51" s="174" t="s">
        <v>126</v>
      </c>
      <c r="B51" s="854" t="s">
        <v>264</v>
      </c>
      <c r="C51" s="854"/>
      <c r="D51" s="854"/>
      <c r="E51" s="854"/>
      <c r="F51" s="854"/>
      <c r="G51" s="854"/>
      <c r="H51" s="854"/>
      <c r="I51" s="854"/>
      <c r="J51" s="854"/>
      <c r="K51" s="854"/>
      <c r="L51" s="174" t="s">
        <v>126</v>
      </c>
      <c r="M51" s="854" t="s">
        <v>264</v>
      </c>
      <c r="N51" s="854"/>
      <c r="O51" s="854"/>
      <c r="P51" s="854"/>
      <c r="Q51" s="854"/>
      <c r="R51" s="854"/>
      <c r="S51" s="854"/>
      <c r="T51" s="854"/>
      <c r="U51" s="854"/>
      <c r="V51" s="854"/>
    </row>
    <row r="52" spans="1:22" s="38" customFormat="1" ht="12">
      <c r="B52" s="854"/>
      <c r="C52" s="854"/>
      <c r="D52" s="854"/>
      <c r="E52" s="854"/>
      <c r="F52" s="854"/>
      <c r="G52" s="854"/>
      <c r="H52" s="854"/>
      <c r="I52" s="854"/>
      <c r="J52" s="854"/>
      <c r="K52" s="854"/>
      <c r="L52" s="174"/>
      <c r="M52" s="854"/>
      <c r="N52" s="854"/>
      <c r="O52" s="854"/>
      <c r="P52" s="854"/>
      <c r="Q52" s="854"/>
      <c r="R52" s="854"/>
      <c r="S52" s="854"/>
      <c r="T52" s="854"/>
      <c r="U52" s="854"/>
      <c r="V52" s="854"/>
    </row>
    <row r="53" spans="1:22" s="38" customFormat="1" ht="13.5" customHeight="1">
      <c r="A53" s="174" t="s">
        <v>218</v>
      </c>
      <c r="B53" s="854" t="s">
        <v>3</v>
      </c>
      <c r="C53" s="854"/>
      <c r="D53" s="854"/>
      <c r="E53" s="854"/>
      <c r="F53" s="854"/>
      <c r="G53" s="854"/>
      <c r="H53" s="854"/>
      <c r="I53" s="854"/>
      <c r="J53" s="854"/>
      <c r="K53" s="854"/>
      <c r="L53" s="174" t="s">
        <v>129</v>
      </c>
      <c r="M53" s="854" t="s">
        <v>3</v>
      </c>
      <c r="N53" s="854"/>
      <c r="O53" s="854"/>
      <c r="P53" s="854"/>
      <c r="Q53" s="854"/>
      <c r="R53" s="854"/>
      <c r="S53" s="854"/>
      <c r="T53" s="854"/>
      <c r="U53" s="854"/>
      <c r="V53" s="854"/>
    </row>
    <row r="54" spans="1:22" s="38" customFormat="1" ht="13.5" customHeight="1">
      <c r="A54" s="174" t="s">
        <v>219</v>
      </c>
      <c r="B54" s="626" t="s">
        <v>265</v>
      </c>
      <c r="C54" s="626"/>
      <c r="D54" s="626"/>
      <c r="E54" s="626"/>
      <c r="F54" s="626"/>
      <c r="G54" s="626"/>
      <c r="H54" s="626"/>
      <c r="I54" s="626"/>
      <c r="J54" s="626"/>
      <c r="K54" s="626"/>
      <c r="L54" s="168" t="s">
        <v>130</v>
      </c>
      <c r="M54" s="626" t="s">
        <v>265</v>
      </c>
      <c r="N54" s="626"/>
      <c r="O54" s="626"/>
      <c r="P54" s="626"/>
      <c r="Q54" s="626"/>
      <c r="R54" s="626"/>
      <c r="S54" s="626"/>
      <c r="T54" s="626"/>
      <c r="U54" s="626"/>
      <c r="V54" s="626"/>
    </row>
    <row r="55" spans="1:22" s="38" customFormat="1" ht="13.5" customHeight="1">
      <c r="A55" s="174"/>
      <c r="B55" s="626"/>
      <c r="C55" s="626"/>
      <c r="D55" s="626"/>
      <c r="E55" s="626"/>
      <c r="F55" s="626"/>
      <c r="G55" s="626"/>
      <c r="H55" s="626"/>
      <c r="I55" s="626"/>
      <c r="J55" s="626"/>
      <c r="K55" s="626"/>
      <c r="L55" s="168"/>
      <c r="M55" s="626"/>
      <c r="N55" s="626"/>
      <c r="O55" s="626"/>
      <c r="P55" s="626"/>
      <c r="Q55" s="626"/>
      <c r="R55" s="626"/>
      <c r="S55" s="626"/>
      <c r="T55" s="626"/>
      <c r="U55" s="626"/>
      <c r="V55" s="626"/>
    </row>
    <row r="56" spans="1:22" s="38" customFormat="1" ht="13.5" customHeight="1">
      <c r="A56" s="174" t="s">
        <v>220</v>
      </c>
      <c r="B56" s="626" t="s">
        <v>300</v>
      </c>
      <c r="C56" s="626"/>
      <c r="D56" s="626"/>
      <c r="E56" s="626"/>
      <c r="F56" s="626"/>
      <c r="G56" s="626"/>
      <c r="H56" s="626"/>
      <c r="I56" s="626"/>
      <c r="J56" s="626"/>
      <c r="K56" s="626"/>
      <c r="L56" s="174" t="s">
        <v>127</v>
      </c>
      <c r="M56" s="626" t="s">
        <v>300</v>
      </c>
      <c r="N56" s="626"/>
      <c r="O56" s="626"/>
      <c r="P56" s="626"/>
      <c r="Q56" s="626"/>
      <c r="R56" s="626"/>
      <c r="S56" s="626"/>
      <c r="T56" s="626"/>
      <c r="U56" s="626"/>
      <c r="V56" s="626"/>
    </row>
    <row r="57" spans="1:22" s="38" customFormat="1" ht="13.5" customHeight="1">
      <c r="A57" s="174"/>
      <c r="B57" s="626"/>
      <c r="C57" s="626"/>
      <c r="D57" s="626"/>
      <c r="E57" s="626"/>
      <c r="F57" s="626"/>
      <c r="G57" s="626"/>
      <c r="H57" s="626"/>
      <c r="I57" s="626"/>
      <c r="J57" s="626"/>
      <c r="K57" s="626"/>
      <c r="L57" s="174"/>
      <c r="M57" s="626"/>
      <c r="N57" s="626"/>
      <c r="O57" s="626"/>
      <c r="P57" s="626"/>
      <c r="Q57" s="626"/>
      <c r="R57" s="626"/>
      <c r="S57" s="626"/>
      <c r="T57" s="626"/>
      <c r="U57" s="626"/>
      <c r="V57" s="626"/>
    </row>
    <row r="58" spans="1:22">
      <c r="A58" s="168" t="s">
        <v>217</v>
      </c>
      <c r="B58" s="38" t="s">
        <v>301</v>
      </c>
      <c r="L58" s="168" t="s">
        <v>217</v>
      </c>
      <c r="M58" s="38" t="s">
        <v>301</v>
      </c>
    </row>
    <row r="59" spans="1:22" ht="13.5" customHeight="1">
      <c r="B59" s="38" t="s">
        <v>266</v>
      </c>
      <c r="M59" s="38" t="s">
        <v>266</v>
      </c>
    </row>
    <row r="60" spans="1:22" ht="18" customHeight="1">
      <c r="B60" s="626"/>
      <c r="C60" s="626"/>
      <c r="D60" s="626"/>
      <c r="E60" s="626"/>
      <c r="F60" s="626"/>
      <c r="G60" s="626"/>
      <c r="H60" s="626"/>
      <c r="I60" s="626"/>
      <c r="J60" s="626"/>
      <c r="K60" s="626"/>
      <c r="L60" s="626"/>
      <c r="M60" s="626"/>
      <c r="N60" s="626"/>
      <c r="O60" s="626"/>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sheetData>
  <sheetProtection password="CC55" sheet="1" objects="1" scenarios="1"/>
  <mergeCells count="176">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M49:V50"/>
    <mergeCell ref="M51:V52"/>
    <mergeCell ref="A41:B41"/>
    <mergeCell ref="C45:F47"/>
    <mergeCell ref="G45:G46"/>
    <mergeCell ref="L43:M43"/>
    <mergeCell ref="O44:P44"/>
    <mergeCell ref="O16:P16"/>
    <mergeCell ref="L19:M19"/>
    <mergeCell ref="O19:P19"/>
    <mergeCell ref="L20:M20"/>
    <mergeCell ref="O20:P20"/>
    <mergeCell ref="L17:M17"/>
    <mergeCell ref="L18:M18"/>
    <mergeCell ref="O18:P18"/>
    <mergeCell ref="O17:P17"/>
    <mergeCell ref="L16:M16"/>
    <mergeCell ref="L23:M23"/>
    <mergeCell ref="O23:P23"/>
    <mergeCell ref="L24:M24"/>
    <mergeCell ref="L34:M34"/>
    <mergeCell ref="L29:M29"/>
    <mergeCell ref="O31:P31"/>
    <mergeCell ref="O38:P38"/>
    <mergeCell ref="L33:M33"/>
    <mergeCell ref="O33:P33"/>
    <mergeCell ref="O36:P36"/>
    <mergeCell ref="O30:P30"/>
    <mergeCell ref="L31:M31"/>
    <mergeCell ref="O34:P34"/>
    <mergeCell ref="O35:P35"/>
    <mergeCell ref="O25:P25"/>
    <mergeCell ref="L37:M37"/>
    <mergeCell ref="L38:M38"/>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O21:P21"/>
    <mergeCell ref="O22:P22"/>
    <mergeCell ref="O14:P14"/>
    <mergeCell ref="O15:P15"/>
    <mergeCell ref="L15:M15"/>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D15:E15"/>
    <mergeCell ref="A2:J2"/>
    <mergeCell ref="D7:F7"/>
    <mergeCell ref="A7:C7"/>
    <mergeCell ref="A14:B14"/>
    <mergeCell ref="D13:E13"/>
    <mergeCell ref="D14:E14"/>
    <mergeCell ref="A13:B13"/>
    <mergeCell ref="G11:G12"/>
    <mergeCell ref="I7:J7"/>
    <mergeCell ref="C11:D12"/>
    <mergeCell ref="E11:F12"/>
    <mergeCell ref="I5:K5"/>
    <mergeCell ref="A9:K9"/>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A23:B23"/>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L30:M30"/>
    <mergeCell ref="L35:M35"/>
    <mergeCell ref="O37:P37"/>
    <mergeCell ref="L36:M36"/>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 ref="D44:E44"/>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'別紙3-3'!Print_Area</vt:lpstr>
      <vt:lpstr>'別紙3-4'!Print_Area</vt:lpstr>
      <vt:lpstr>'別紙4-1'!Print_Area</vt:lpstr>
      <vt:lpstr>'別紙4-2'!Print_Area</vt:lpstr>
      <vt:lpstr>'別紙4-3'!Print_Area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008123</cp:lastModifiedBy>
  <cp:lastPrinted>2025-09-09T09:40:00Z</cp:lastPrinted>
  <dcterms:created xsi:type="dcterms:W3CDTF">2000-11-15T05:00:30Z</dcterms:created>
  <dcterms:modified xsi:type="dcterms:W3CDTF">2025-09-11T10:34:27Z</dcterms:modified>
</cp:coreProperties>
</file>