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codeName="ThisWorkbook"/>
  <xr:revisionPtr revIDLastSave="0" documentId="13_ncr:1_{2F6E3586-BA9D-49E1-9A9E-B21F52485E8F}" xr6:coauthVersionLast="47" xr6:coauthVersionMax="47" xr10:uidLastSave="{00000000-0000-0000-0000-000000000000}"/>
  <bookViews>
    <workbookView xWindow="28680" yWindow="-4680" windowWidth="29040" windowHeight="15840" xr2:uid="{00000000-000D-0000-FFFF-FFFF00000000}"/>
  </bookViews>
  <sheets>
    <sheet name="学校基本情報" sheetId="14" r:id="rId1"/>
    <sheet name="別記様式６" sheetId="15" r:id="rId2"/>
    <sheet name="別記様式７" sheetId="3" r:id="rId3"/>
    <sheet name="別記様式８" sheetId="4" r:id="rId4"/>
    <sheet name="別記様式９" sheetId="5" r:id="rId5"/>
    <sheet name="別記様式10" sheetId="6" r:id="rId6"/>
  </sheets>
  <definedNames>
    <definedName name="_xlnm.Print_Area" localSheetId="0">学校基本情報!$A$1:$O$24</definedName>
    <definedName name="_xlnm.Print_Area" localSheetId="5">別記様式10!$A$1:$P$56</definedName>
    <definedName name="_xlnm.Print_Area" localSheetId="1">別記様式６!$A$1:$Q$56</definedName>
    <definedName name="_xlnm.Print_Area" localSheetId="2">別記様式７!$A$1:$F$44</definedName>
    <definedName name="_xlnm.Print_Area" localSheetId="3">別記様式８!$A$1:$H$38</definedName>
    <definedName name="_xlnm.Print_Area" localSheetId="4">別記様式９!$A$1:$I$37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1" i="15" l="1"/>
  <c r="S30" i="15" l="1"/>
  <c r="N26" i="15"/>
  <c r="K26" i="15"/>
  <c r="F5" i="3"/>
  <c r="B5" i="6" l="1"/>
  <c r="E30" i="6" l="1"/>
  <c r="E18" i="6"/>
  <c r="E14" i="6"/>
  <c r="C18" i="6"/>
  <c r="C14" i="6"/>
  <c r="A18" i="6"/>
  <c r="A14" i="6"/>
  <c r="I5" i="5"/>
  <c r="D21" i="5"/>
  <c r="D17" i="5"/>
  <c r="C21" i="5"/>
  <c r="C17" i="5"/>
  <c r="A21" i="5"/>
  <c r="A17" i="5"/>
  <c r="A36" i="5"/>
  <c r="A35" i="5"/>
  <c r="A34" i="5"/>
  <c r="A33" i="5"/>
  <c r="A32" i="5"/>
  <c r="A31" i="5"/>
  <c r="A30" i="5"/>
  <c r="A29" i="5"/>
  <c r="A28" i="5"/>
  <c r="A27" i="5"/>
  <c r="A28" i="4"/>
  <c r="A29" i="4"/>
  <c r="A30" i="4"/>
  <c r="A31" i="4"/>
  <c r="A32" i="4"/>
  <c r="A33" i="4"/>
  <c r="A34" i="4"/>
  <c r="A35" i="4"/>
  <c r="A36" i="4"/>
  <c r="A27" i="4"/>
  <c r="H5" i="4"/>
  <c r="D21" i="4"/>
  <c r="D17" i="4"/>
  <c r="C21" i="4"/>
  <c r="C17" i="4"/>
  <c r="A21" i="4"/>
  <c r="A17" i="4"/>
  <c r="J1" i="3"/>
  <c r="D17" i="3"/>
  <c r="D13" i="3"/>
  <c r="C17" i="3"/>
  <c r="C13" i="3"/>
  <c r="A17" i="3"/>
  <c r="A13" i="3"/>
  <c r="A41" i="3"/>
  <c r="A40" i="3"/>
  <c r="A39" i="3"/>
  <c r="A38" i="3"/>
  <c r="A37" i="3"/>
  <c r="A36" i="3"/>
  <c r="A35" i="3"/>
  <c r="A34" i="3"/>
  <c r="A33" i="3"/>
  <c r="A32" i="3"/>
  <c r="A31" i="3"/>
  <c r="A30" i="3"/>
  <c r="A29" i="3"/>
  <c r="A28" i="3"/>
  <c r="A27" i="3"/>
  <c r="A26" i="3"/>
  <c r="A25" i="3"/>
  <c r="A24" i="3"/>
  <c r="A23" i="3"/>
  <c r="A22" i="3"/>
  <c r="B7" i="15"/>
  <c r="K22" i="15"/>
  <c r="K18" i="15"/>
  <c r="E16" i="15"/>
  <c r="E20" i="15"/>
  <c r="C20" i="15"/>
  <c r="C16" i="15"/>
  <c r="A20" i="15"/>
  <c r="A16" i="15"/>
  <c r="B41" i="15" s="1"/>
  <c r="A41" i="15"/>
  <c r="G7" i="14" l="1"/>
  <c r="F7" i="14"/>
  <c r="E7" i="14"/>
  <c r="G22" i="3"/>
  <c r="D7" i="14"/>
  <c r="F22" i="3"/>
  <c r="M11" i="3" s="1"/>
  <c r="F24" i="3"/>
  <c r="F40" i="3"/>
  <c r="F38" i="3"/>
  <c r="F36" i="3"/>
  <c r="F34" i="3"/>
  <c r="F32" i="3"/>
  <c r="F30" i="3"/>
  <c r="F28" i="3"/>
  <c r="F26" i="3"/>
  <c r="M1" i="5" l="1"/>
  <c r="Q40" i="6"/>
  <c r="Q36" i="6"/>
  <c r="Q35" i="6"/>
  <c r="G30" i="6"/>
  <c r="Q22" i="6"/>
  <c r="S17" i="6"/>
  <c r="U18" i="15"/>
  <c r="Q17" i="6"/>
  <c r="K30" i="6"/>
  <c r="M14" i="5"/>
  <c r="N14" i="5"/>
  <c r="O14" i="5"/>
  <c r="M15" i="5"/>
  <c r="N15" i="5"/>
  <c r="O15" i="5"/>
  <c r="M16" i="5"/>
  <c r="N16" i="5"/>
  <c r="O16" i="5"/>
  <c r="M17" i="5"/>
  <c r="N17" i="5"/>
  <c r="O17" i="5"/>
  <c r="M18" i="5"/>
  <c r="N18" i="5"/>
  <c r="O18" i="5"/>
  <c r="M19" i="5"/>
  <c r="N19" i="5"/>
  <c r="O19" i="5"/>
  <c r="M20" i="5"/>
  <c r="N20" i="5"/>
  <c r="O20" i="5"/>
  <c r="M21" i="5"/>
  <c r="N21" i="5"/>
  <c r="O21" i="5"/>
  <c r="M22" i="5"/>
  <c r="N22" i="5"/>
  <c r="O22" i="5"/>
  <c r="O13" i="5"/>
  <c r="N13" i="5"/>
  <c r="M13" i="5"/>
  <c r="J28" i="5"/>
  <c r="J29" i="5"/>
  <c r="J30" i="5"/>
  <c r="J31" i="5"/>
  <c r="J32" i="5"/>
  <c r="J33" i="5"/>
  <c r="J34" i="5"/>
  <c r="J35" i="5"/>
  <c r="J36" i="5"/>
  <c r="J27" i="5"/>
  <c r="I28" i="4"/>
  <c r="I29" i="4"/>
  <c r="I30" i="4"/>
  <c r="I31" i="4"/>
  <c r="I32" i="4"/>
  <c r="I33" i="4"/>
  <c r="I34" i="4"/>
  <c r="I35" i="4"/>
  <c r="I36" i="4"/>
  <c r="I27" i="4"/>
  <c r="L1" i="4" s="1"/>
  <c r="G32" i="3"/>
  <c r="K18" i="4"/>
  <c r="L18" i="4"/>
  <c r="M18" i="4"/>
  <c r="N18" i="4"/>
  <c r="K19" i="4"/>
  <c r="L19" i="4"/>
  <c r="M19" i="4"/>
  <c r="N19" i="4"/>
  <c r="K20" i="4"/>
  <c r="L20" i="4"/>
  <c r="M20" i="4"/>
  <c r="N20" i="4"/>
  <c r="K21" i="4"/>
  <c r="L21" i="4"/>
  <c r="M21" i="4"/>
  <c r="N21" i="4"/>
  <c r="K22" i="4"/>
  <c r="L22" i="4"/>
  <c r="M22" i="4"/>
  <c r="N22" i="4"/>
  <c r="L14" i="4"/>
  <c r="M14" i="4"/>
  <c r="N14" i="4"/>
  <c r="L15" i="4"/>
  <c r="M15" i="4"/>
  <c r="N15" i="4"/>
  <c r="L16" i="4"/>
  <c r="M16" i="4"/>
  <c r="N16" i="4"/>
  <c r="L17" i="4"/>
  <c r="M17" i="4"/>
  <c r="N17" i="4"/>
  <c r="N13" i="4"/>
  <c r="M13" i="4"/>
  <c r="L13" i="4"/>
  <c r="K17" i="4"/>
  <c r="K16" i="4"/>
  <c r="K15" i="4"/>
  <c r="K14" i="4"/>
  <c r="K13" i="4"/>
  <c r="G24" i="3"/>
  <c r="G26" i="3"/>
  <c r="G28" i="3"/>
  <c r="G30" i="3"/>
  <c r="G34" i="3"/>
  <c r="G36" i="3"/>
  <c r="G38" i="3"/>
  <c r="G40" i="3"/>
  <c r="I21" i="3"/>
  <c r="K21" i="3"/>
  <c r="L21" i="3"/>
  <c r="I22" i="3"/>
  <c r="K22" i="3"/>
  <c r="L22" i="3"/>
  <c r="I23" i="3"/>
  <c r="K23" i="3"/>
  <c r="L23" i="3"/>
  <c r="I24" i="3"/>
  <c r="K24" i="3"/>
  <c r="L24" i="3"/>
  <c r="I25" i="3"/>
  <c r="K25" i="3"/>
  <c r="L25" i="3"/>
  <c r="I26" i="3"/>
  <c r="K26" i="3"/>
  <c r="L26" i="3"/>
  <c r="I27" i="3"/>
  <c r="K27" i="3"/>
  <c r="L27" i="3"/>
  <c r="I28" i="3"/>
  <c r="K28" i="3"/>
  <c r="L28" i="3"/>
  <c r="I29" i="3"/>
  <c r="K29" i="3"/>
  <c r="L29" i="3"/>
  <c r="I30" i="3"/>
  <c r="K30" i="3"/>
  <c r="L30" i="3"/>
  <c r="L12" i="3"/>
  <c r="L13" i="3"/>
  <c r="L14" i="3"/>
  <c r="L15" i="3"/>
  <c r="L16" i="3"/>
  <c r="L17" i="3"/>
  <c r="L18" i="3"/>
  <c r="L19" i="3"/>
  <c r="L20" i="3"/>
  <c r="L11" i="3"/>
  <c r="K12" i="3"/>
  <c r="K13" i="3"/>
  <c r="K14" i="3"/>
  <c r="K15" i="3"/>
  <c r="K16" i="3"/>
  <c r="K17" i="3"/>
  <c r="K18" i="3"/>
  <c r="K19" i="3"/>
  <c r="K20" i="3"/>
  <c r="K11" i="3"/>
  <c r="I20" i="3"/>
  <c r="I19" i="3"/>
  <c r="I18" i="3"/>
  <c r="I17" i="3"/>
  <c r="I12" i="3"/>
  <c r="I13" i="3"/>
  <c r="I14" i="3"/>
  <c r="I15" i="3"/>
  <c r="I16" i="3"/>
  <c r="I11" i="3"/>
  <c r="L17" i="5"/>
  <c r="L16" i="5"/>
  <c r="L18" i="5"/>
  <c r="L15" i="5"/>
  <c r="L14" i="5"/>
  <c r="L13" i="5"/>
  <c r="L20" i="5"/>
  <c r="L19" i="5"/>
  <c r="L21" i="5"/>
  <c r="M21" i="3"/>
  <c r="M19" i="3"/>
  <c r="M25" i="3"/>
  <c r="M23" i="3"/>
  <c r="M17" i="3"/>
  <c r="M15" i="3"/>
  <c r="M29" i="3"/>
  <c r="M27" i="3"/>
  <c r="M13" i="3"/>
  <c r="E18" i="3"/>
  <c r="S40" i="15"/>
  <c r="G20" i="6"/>
  <c r="G19" i="6"/>
  <c r="G18" i="6"/>
  <c r="G16" i="6"/>
  <c r="G15" i="6"/>
  <c r="G14" i="6"/>
  <c r="R17" i="6"/>
  <c r="L22" i="5"/>
  <c r="G23" i="5"/>
  <c r="G22" i="5"/>
  <c r="G21" i="5"/>
  <c r="G19" i="5"/>
  <c r="G18" i="5"/>
  <c r="G17" i="5"/>
  <c r="F23" i="4"/>
  <c r="F22" i="4"/>
  <c r="F21" i="4"/>
  <c r="F19" i="4"/>
  <c r="F18" i="4"/>
  <c r="F17" i="4"/>
  <c r="E19" i="3"/>
  <c r="E15" i="3"/>
  <c r="E17" i="3"/>
  <c r="E13" i="3"/>
  <c r="E14" i="3"/>
  <c r="H16" i="15"/>
  <c r="S18" i="15"/>
  <c r="C31" i="15"/>
  <c r="A31" i="15"/>
  <c r="G21" i="15"/>
  <c r="H20" i="15"/>
  <c r="G17" i="15"/>
  <c r="T18" i="15"/>
  <c r="S23" i="15" l="1"/>
  <c r="Q31" i="6"/>
  <c r="Q30" i="6" s="1"/>
  <c r="Q34" i="6"/>
  <c r="T1" i="15"/>
  <c r="C7" i="14" s="1"/>
  <c r="L1" i="3"/>
  <c r="R1" i="6"/>
</calcChain>
</file>

<file path=xl/sharedStrings.xml><?xml version="1.0" encoding="utf-8"?>
<sst xmlns="http://schemas.openxmlformats.org/spreadsheetml/2006/main" count="393" uniqueCount="226">
  <si>
    <t>記入年月日</t>
  </si>
  <si>
    <t>学校名</t>
  </si>
  <si>
    <t>設置認可年月日</t>
  </si>
  <si>
    <t>校長名</t>
  </si>
  <si>
    <t>文科　太郎</t>
  </si>
  <si>
    <t>住所</t>
  </si>
  <si>
    <t>郵便番号</t>
  </si>
  <si>
    <t>都道府県</t>
  </si>
  <si>
    <t>東京都</t>
  </si>
  <si>
    <t>電話番号</t>
  </si>
  <si>
    <t>設置者名</t>
  </si>
  <si>
    <t>設立認可年月日</t>
  </si>
  <si>
    <t>代表者名</t>
  </si>
  <si>
    <t>文科　花子</t>
  </si>
  <si>
    <t>　　　文　部　科　学　大　臣　殿</t>
    <phoneticPr fontId="18"/>
  </si>
  <si>
    <t xml:space="preserve">                                             </t>
  </si>
  <si>
    <t>記</t>
    <rPh sb="0" eb="1">
      <t>キ</t>
    </rPh>
    <phoneticPr fontId="18"/>
  </si>
  <si>
    <t>１．専修学校及び課程の状況等</t>
    <phoneticPr fontId="18"/>
  </si>
  <si>
    <t>専修学校名（A）</t>
    <rPh sb="0" eb="2">
      <t>センシュウ</t>
    </rPh>
    <phoneticPr fontId="18"/>
  </si>
  <si>
    <t>設置認可年月日</t>
    <phoneticPr fontId="18"/>
  </si>
  <si>
    <t>校 長 名</t>
    <phoneticPr fontId="18"/>
  </si>
  <si>
    <t>所　　　在　　　地（B）</t>
    <phoneticPr fontId="18"/>
  </si>
  <si>
    <t>〒</t>
    <phoneticPr fontId="18"/>
  </si>
  <si>
    <t>（電話）</t>
  </si>
  <si>
    <t>設 置 者 名</t>
    <phoneticPr fontId="18"/>
  </si>
  <si>
    <t>設立認可年月日</t>
    <phoneticPr fontId="18"/>
  </si>
  <si>
    <t>代 表 者 名</t>
    <phoneticPr fontId="18"/>
  </si>
  <si>
    <t>所　　　在　　　地</t>
    <phoneticPr fontId="18"/>
  </si>
  <si>
    <t xml:space="preserve"> 該当する課程の概要</t>
    <rPh sb="8" eb="10">
      <t>ガイヨウ</t>
    </rPh>
    <phoneticPr fontId="18"/>
  </si>
  <si>
    <t>課程名</t>
    <rPh sb="0" eb="2">
      <t>カテイ</t>
    </rPh>
    <rPh sb="2" eb="3">
      <t>メイ</t>
    </rPh>
    <phoneticPr fontId="18"/>
  </si>
  <si>
    <t>学科名</t>
    <rPh sb="0" eb="3">
      <t>ガッカメイ</t>
    </rPh>
    <phoneticPr fontId="18"/>
  </si>
  <si>
    <t>成績評価の方法</t>
    <rPh sb="0" eb="2">
      <t>セイセキ</t>
    </rPh>
    <rPh sb="2" eb="4">
      <t>ヒョウカ</t>
    </rPh>
    <rPh sb="5" eb="7">
      <t>ホウホウ</t>
    </rPh>
    <phoneticPr fontId="18"/>
  </si>
  <si>
    <t>生徒総定員</t>
    <rPh sb="0" eb="2">
      <t>セイト</t>
    </rPh>
    <rPh sb="2" eb="5">
      <t>ソウテイイン</t>
    </rPh>
    <phoneticPr fontId="18"/>
  </si>
  <si>
    <t>実員</t>
    <rPh sb="0" eb="2">
      <t>ジツイン</t>
    </rPh>
    <phoneticPr fontId="18"/>
  </si>
  <si>
    <t>○○学科</t>
    <rPh sb="2" eb="4">
      <t>ガッカ</t>
    </rPh>
    <phoneticPr fontId="18"/>
  </si>
  <si>
    <t>２．該当する課程の状況</t>
    <phoneticPr fontId="18"/>
  </si>
  <si>
    <t>課程名（C）</t>
    <rPh sb="0" eb="2">
      <t>カテイ</t>
    </rPh>
    <rPh sb="2" eb="3">
      <t>メイ</t>
    </rPh>
    <phoneticPr fontId="18"/>
  </si>
  <si>
    <t>学科名（D）</t>
    <rPh sb="0" eb="3">
      <t>ガッカメイ</t>
    </rPh>
    <phoneticPr fontId="18"/>
  </si>
  <si>
    <t>生徒の定員(左欄)と実員(右欄)</t>
    <phoneticPr fontId="18"/>
  </si>
  <si>
    <t>１年</t>
    <rPh sb="1" eb="2">
      <t>ネン</t>
    </rPh>
    <phoneticPr fontId="18"/>
  </si>
  <si>
    <t>２年</t>
    <rPh sb="1" eb="2">
      <t>ネン</t>
    </rPh>
    <phoneticPr fontId="18"/>
  </si>
  <si>
    <t>３年</t>
    <rPh sb="1" eb="2">
      <t>ネン</t>
    </rPh>
    <phoneticPr fontId="18"/>
  </si>
  <si>
    <t>４年</t>
    <rPh sb="1" eb="2">
      <t>ネン</t>
    </rPh>
    <phoneticPr fontId="18"/>
  </si>
  <si>
    <t>学科の設置年月日</t>
    <phoneticPr fontId="18"/>
  </si>
  <si>
    <t>修業年限（昼間，夜間別）</t>
    <rPh sb="0" eb="2">
      <t>シュウギョウ</t>
    </rPh>
    <rPh sb="2" eb="4">
      <t>ネンゲン</t>
    </rPh>
    <rPh sb="5" eb="7">
      <t>ヒルマ</t>
    </rPh>
    <rPh sb="8" eb="10">
      <t>ヤカン</t>
    </rPh>
    <rPh sb="10" eb="11">
      <t>ベツ</t>
    </rPh>
    <phoneticPr fontId="18"/>
  </si>
  <si>
    <t>課程の修了に必要な総授業時数又は単位数</t>
    <phoneticPr fontId="18"/>
  </si>
  <si>
    <t>専任教員数</t>
    <phoneticPr fontId="18"/>
  </si>
  <si>
    <t>兼任教員数</t>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</si>
  <si>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</si>
  <si>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</si>
  <si>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令和</t>
  </si>
  <si>
    <t>年度</t>
  </si>
  <si>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</si>
  <si>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</si>
  <si>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</si>
  <si>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</si>
  <si>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（留意事項）</t>
    <phoneticPr fontId="18"/>
  </si>
  <si>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</si>
  <si>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　６．　「専任教員数」及び「兼任教員数」は，通知を行う年度（本年度）の５月１日現在の，専修学校設置基準に該当する
      課程全体の教員数を記入すること。</t>
    <rPh sb="22" eb="24">
      <t>ツウチ</t>
    </rPh>
    <phoneticPr fontId="18"/>
  </si>
  <si>
    <t>（添付資料）</t>
    <phoneticPr fontId="18"/>
  </si>
  <si>
    <t>（備考）</t>
    <phoneticPr fontId="18"/>
  </si>
  <si>
    <t>　・　用紙の大きさは，日本工業規格Ａ４とする。</t>
    <phoneticPr fontId="18"/>
  </si>
  <si>
    <t>　　文　部　科　学　大　臣　殿</t>
    <phoneticPr fontId="21"/>
  </si>
  <si>
    <t>記</t>
    <rPh sb="0" eb="1">
      <t>キ</t>
    </rPh>
    <phoneticPr fontId="21"/>
  </si>
  <si>
    <t>都道府県</t>
    <rPh sb="0" eb="4">
      <t>トドウフケン</t>
    </rPh>
    <phoneticPr fontId="21"/>
  </si>
  <si>
    <t>名称</t>
    <rPh sb="0" eb="2">
      <t>メイショウ</t>
    </rPh>
    <phoneticPr fontId="21"/>
  </si>
  <si>
    <t>変更前</t>
    <rPh sb="0" eb="3">
      <t>ヘンコウマエ</t>
    </rPh>
    <phoneticPr fontId="23"/>
  </si>
  <si>
    <t>変更後</t>
    <rPh sb="0" eb="2">
      <t>ヘンコウ</t>
    </rPh>
    <rPh sb="2" eb="3">
      <t>アト</t>
    </rPh>
    <phoneticPr fontId="21"/>
  </si>
  <si>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</si>
  <si>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文部科学大臣が定める日</t>
    <phoneticPr fontId="21"/>
  </si>
  <si>
    <t>（令和○○年三月三十一日までに当該課程を修了した者に限る。）</t>
    <rPh sb="1" eb="3">
      <t>レイワ</t>
    </rPh>
    <rPh sb="6" eb="8">
      <t>サンガツ</t>
    </rPh>
    <rPh sb="8" eb="11">
      <t>サンジュウイチ</t>
    </rPh>
    <phoneticPr fontId="21"/>
  </si>
  <si>
    <t>備考</t>
    <rPh sb="0" eb="2">
      <t>ビコウ</t>
    </rPh>
    <phoneticPr fontId="21"/>
  </si>
  <si>
    <t>令和○○年○月一日</t>
    <rPh sb="0" eb="2">
      <t>レイワ</t>
    </rPh>
    <rPh sb="7" eb="8">
      <t>イチ</t>
    </rPh>
    <phoneticPr fontId="21"/>
  </si>
  <si>
    <t>（令和○○年三月三十一日までに当該課程を修了した者に限る。）</t>
    <rPh sb="1" eb="3">
      <t>レイワ</t>
    </rPh>
    <rPh sb="6" eb="7">
      <t>サン</t>
    </rPh>
    <rPh sb="8" eb="11">
      <t>サンジュウイチ</t>
    </rPh>
    <phoneticPr fontId="21"/>
  </si>
  <si>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</si>
  <si>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　　令和○年○月○日付けで告示（文部科学省告示第○○号）された課程の状況は下記のとおりですので，その旨，通知します。</t>
    <rPh sb="2" eb="4">
      <t>レイワ</t>
    </rPh>
    <phoneticPr fontId="18"/>
  </si>
  <si>
    <t>学科の設置年月日</t>
    <rPh sb="0" eb="2">
      <t>ガッカ</t>
    </rPh>
    <rPh sb="3" eb="5">
      <t>セッチ</t>
    </rPh>
    <rPh sb="5" eb="8">
      <t>ネンガッピ</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</si>
  <si>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</si>
  <si>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</si>
  <si>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</si>
  <si>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</si>
  <si>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</si>
  <si>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</si>
  <si>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</si>
  <si>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</si>
  <si>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</si>
  <si>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</si>
  <si>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</si>
  <si>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</si>
  <si>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</si>
  <si>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</si>
  <si>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</si>
  <si>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</si>
  <si>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</si>
  <si>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</si>
  <si>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</si>
  <si>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</si>
  <si>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</si>
  <si>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</si>
  <si>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</si>
  <si>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　・　学則を一部添付すること。</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</si>
  <si>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</si>
  <si>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（備考）
　・　用紙の大きさは，日本工業規格Ａ４とする。</t>
    <phoneticPr fontId="18"/>
  </si>
  <si>
    <t>３．文部科学大臣の告示に記載が必要な事項</t>
    <phoneticPr fontId="18"/>
  </si>
  <si>
    <t>都道府県</t>
    <rPh sb="0" eb="4">
      <t>トドウフケン</t>
    </rPh>
    <phoneticPr fontId="23"/>
  </si>
  <si>
    <t>名称</t>
    <rPh sb="0" eb="2">
      <t>メイショウ</t>
    </rPh>
    <phoneticPr fontId="23"/>
  </si>
  <si>
    <t>文部科学大臣が定める日</t>
    <rPh sb="0" eb="2">
      <t>モンブ</t>
    </rPh>
    <rPh sb="2" eb="4">
      <t>カガク</t>
    </rPh>
    <rPh sb="4" eb="6">
      <t>ダイジン</t>
    </rPh>
    <rPh sb="7" eb="8">
      <t>サダ</t>
    </rPh>
    <rPh sb="10" eb="11">
      <t>ニチ</t>
    </rPh>
    <phoneticPr fontId="23"/>
  </si>
  <si>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</si>
  <si>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</si>
  <si>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</si>
  <si>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</si>
  <si>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</si>
  <si>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</si>
  <si>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学科数</t>
    <rPh sb="0" eb="3">
      <t>ガッカスウ</t>
    </rPh>
    <phoneticPr fontId="18"/>
  </si>
  <si>
    <t>入力確認</t>
    <rPh sb="0" eb="2">
      <t>ニュウリョク</t>
    </rPh>
    <rPh sb="2" eb="4">
      <t>カクニン</t>
    </rPh>
    <phoneticPr fontId="18"/>
  </si>
  <si>
    <t>（項目別）</t>
    <rPh sb="1" eb="4">
      <t>コウモクベツ</t>
    </rPh>
    <phoneticPr fontId="18"/>
  </si>
  <si>
    <t>文部科学専門学校</t>
    <phoneticPr fontId="18"/>
  </si>
  <si>
    <t>03-6734-2915</t>
    <phoneticPr fontId="18"/>
  </si>
  <si>
    <t>学校法人文部科学院</t>
    <phoneticPr fontId="18"/>
  </si>
  <si>
    <t>千代田区霞が関３－２－２</t>
  </si>
  <si>
    <t>千代田区霞が関３－２－２</t>
    <phoneticPr fontId="18"/>
  </si>
  <si>
    <t>＊記入例＊</t>
    <rPh sb="1" eb="4">
      <t>キニュウレイ</t>
    </rPh>
    <phoneticPr fontId="18"/>
  </si>
  <si>
    <t>〇</t>
  </si>
  <si>
    <t>北海道</t>
  </si>
  <si>
    <t>青森県</t>
  </si>
  <si>
    <t>岩手県</t>
    <rPh sb="0" eb="3">
      <t>イワテケン</t>
    </rPh>
    <phoneticPr fontId="18"/>
  </si>
  <si>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</si>
  <si>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</si>
  <si>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</si>
  <si>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</si>
  <si>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</si>
  <si>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</si>
  <si>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</si>
  <si>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</si>
  <si>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</si>
  <si>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</si>
  <si>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</si>
  <si>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</si>
  <si>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</si>
  <si>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</si>
  <si>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</si>
  <si>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</si>
  <si>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</si>
  <si>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</si>
  <si>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</si>
  <si>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</si>
  <si>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</si>
  <si>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</si>
  <si>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</si>
  <si>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</si>
  <si>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</si>
  <si>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</si>
  <si>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</si>
  <si>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</si>
  <si>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</si>
  <si>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</si>
  <si>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</si>
  <si>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</si>
  <si>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</si>
  <si>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</si>
  <si>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</si>
  <si>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</si>
  <si>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</si>
  <si>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</si>
  <si>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</si>
  <si>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</si>
  <si>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</si>
  <si>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</si>
  <si>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</si>
  <si>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平成○○年三月一日</t>
    <rPh sb="5" eb="6">
      <t>サン</t>
    </rPh>
    <rPh sb="7" eb="8">
      <t>イチ</t>
    </rPh>
    <phoneticPr fontId="23"/>
  </si>
  <si>
    <t>都道府県</t>
    <rPh sb="0" eb="4">
      <t>トドウフケン</t>
    </rPh>
    <phoneticPr fontId="4"/>
  </si>
  <si>
    <t>名称</t>
    <rPh sb="0" eb="2">
      <t>メイショウ</t>
    </rPh>
    <phoneticPr fontId="4"/>
  </si>
  <si>
    <t>文部科学大臣が定める日</t>
    <rPh sb="0" eb="2">
      <t>モンブ</t>
    </rPh>
    <rPh sb="2" eb="4">
      <t>カガク</t>
    </rPh>
    <rPh sb="4" eb="6">
      <t>ダイジン</t>
    </rPh>
    <rPh sb="7" eb="8">
      <t>サダ</t>
    </rPh>
    <rPh sb="10" eb="11">
      <t>ニチ</t>
    </rPh>
    <phoneticPr fontId="4"/>
  </si>
  <si>
    <t>変更前</t>
    <rPh sb="0" eb="2">
      <t>ヘンコウ</t>
    </rPh>
    <rPh sb="2" eb="3">
      <t>マエ</t>
    </rPh>
    <phoneticPr fontId="4"/>
  </si>
  <si>
    <t>変更後</t>
    <rPh sb="0" eb="2">
      <t>ヘンコウ</t>
    </rPh>
    <rPh sb="2" eb="3">
      <t>アト</t>
    </rPh>
    <phoneticPr fontId="4"/>
  </si>
  <si>
    <t>廃止課程一覧用</t>
    <rPh sb="0" eb="4">
      <t>ハイシカテイ</t>
    </rPh>
    <rPh sb="4" eb="6">
      <t>イチラン</t>
    </rPh>
    <rPh sb="6" eb="7">
      <t>ヨウ</t>
    </rPh>
    <phoneticPr fontId="18"/>
  </si>
  <si>
    <t>推薦課程一覧用</t>
    <rPh sb="0" eb="2">
      <t>スイセン</t>
    </rPh>
    <rPh sb="2" eb="4">
      <t>カテイ</t>
    </rPh>
    <rPh sb="4" eb="6">
      <t>イチラン</t>
    </rPh>
    <rPh sb="6" eb="7">
      <t>ヨウ</t>
    </rPh>
    <phoneticPr fontId="18"/>
  </si>
  <si>
    <t>名称変更課程一覧用</t>
    <rPh sb="0" eb="2">
      <t>メイショウ</t>
    </rPh>
    <rPh sb="2" eb="4">
      <t>ヘンコウ</t>
    </rPh>
    <rPh sb="4" eb="6">
      <t>カテイ</t>
    </rPh>
    <rPh sb="6" eb="8">
      <t>イチラン</t>
    </rPh>
    <rPh sb="8" eb="9">
      <t>ヨウ</t>
    </rPh>
    <phoneticPr fontId="18"/>
  </si>
  <si>
    <t>年度</t>
    <phoneticPr fontId="18"/>
  </si>
  <si>
    <t>状況報告課程一覧用</t>
    <rPh sb="0" eb="4">
      <t>ジョウキョウホウコク</t>
    </rPh>
    <rPh sb="4" eb="6">
      <t>カテイ</t>
    </rPh>
    <rPh sb="6" eb="8">
      <t>イチラン</t>
    </rPh>
    <rPh sb="8" eb="9">
      <t>ヨウ</t>
    </rPh>
    <phoneticPr fontId="18"/>
  </si>
  <si>
    <t>４．その他</t>
    <rPh sb="4" eb="5">
      <t>ホカ</t>
    </rPh>
    <phoneticPr fontId="18"/>
  </si>
  <si>
    <t>３．大学入学資格の基準に係る事項の変更の有無及び現状</t>
    <rPh sb="2" eb="4">
      <t>ダイガク</t>
    </rPh>
    <rPh sb="4" eb="8">
      <t>ニュウガクシカク</t>
    </rPh>
    <rPh sb="9" eb="11">
      <t>キジュン</t>
    </rPh>
    <rPh sb="12" eb="13">
      <t>カカ</t>
    </rPh>
    <rPh sb="14" eb="16">
      <t>ジコウ</t>
    </rPh>
    <rPh sb="17" eb="19">
      <t>ヘンコウ</t>
    </rPh>
    <rPh sb="20" eb="22">
      <t>ウム</t>
    </rPh>
    <rPh sb="22" eb="23">
      <t>オヨ</t>
    </rPh>
    <rPh sb="24" eb="26">
      <t>ゲンジョウ</t>
    </rPh>
    <phoneticPr fontId="18"/>
  </si>
  <si>
    <t>２．通知の状況</t>
    <rPh sb="2" eb="4">
      <t>ツウチ</t>
    </rPh>
    <rPh sb="5" eb="7">
      <t>ジョウキョウ</t>
    </rPh>
    <phoneticPr fontId="18"/>
  </si>
  <si>
    <t>※ セルが黄色くなっている箇所が入力箇所となります。</t>
    <rPh sb="5" eb="7">
      <t>キイロ</t>
    </rPh>
    <rPh sb="13" eb="15">
      <t>カショ</t>
    </rPh>
    <rPh sb="16" eb="20">
      <t>ニュウリョクカショ</t>
    </rPh>
    <phoneticPr fontId="18"/>
  </si>
  <si>
    <t>　　必要に応じて「保護」を解除して使用ください。</t>
    <rPh sb="2" eb="4">
      <t>ヒツヨウ</t>
    </rPh>
    <rPh sb="5" eb="6">
      <t>オウ</t>
    </rPh>
    <rPh sb="9" eb="11">
      <t>ホゴ</t>
    </rPh>
    <rPh sb="13" eb="15">
      <t>カイジョ</t>
    </rPh>
    <rPh sb="17" eb="19">
      <t>シヨウ</t>
    </rPh>
    <phoneticPr fontId="18"/>
  </si>
  <si>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</si>
  <si>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入力確認</t>
    <rPh sb="0" eb="4">
      <t>ニュウリョクカクニン</t>
    </rPh>
    <phoneticPr fontId="18"/>
  </si>
  <si>
    <t>不適合課程一覧用</t>
    <rPh sb="0" eb="3">
      <t>フテキゴウ</t>
    </rPh>
    <rPh sb="3" eb="5">
      <t>カテイ</t>
    </rPh>
    <rPh sb="5" eb="7">
      <t>イチラン</t>
    </rPh>
    <rPh sb="7" eb="8">
      <t>ヨウ</t>
    </rPh>
    <phoneticPr fontId="18"/>
  </si>
  <si>
    <t>市区町村以下</t>
    <rPh sb="0" eb="6">
      <t>シクチョウソンイカ</t>
    </rPh>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</si>
  <si>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</si>
  <si>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単位時間</t>
  </si>
  <si>
    <t>修了者に大学院入学資格等が認められる専修学校の専門課程に関する通知について</t>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カン</t>
    </rPh>
    <rPh sb="31" eb="33">
      <t>ツウチ</t>
    </rPh>
    <phoneticPr fontId="18"/>
  </si>
  <si>
    <t>（別記様式６）</t>
    <rPh sb="3" eb="5">
      <t>ヨウシキ</t>
    </rPh>
    <phoneticPr fontId="18"/>
  </si>
  <si>
    <t>　　　下記の専修学校の専門課程については，修了者に大学院入学資格等が認められる課程であると考えられますので，
　　その旨，通知します。</t>
    <rPh sb="11" eb="13">
      <t>センモン</t>
    </rPh>
    <rPh sb="13" eb="15">
      <t>カテイ</t>
    </rPh>
    <rPh sb="21" eb="24">
      <t>シュウリョウシャ</t>
    </rPh>
    <rPh sb="25" eb="27">
      <t>ダイガク</t>
    </rPh>
    <rPh sb="27" eb="28">
      <t>イン</t>
    </rPh>
    <rPh sb="28" eb="30">
      <t>ニュウガク</t>
    </rPh>
    <rPh sb="30" eb="32">
      <t>シカク</t>
    </rPh>
    <rPh sb="32" eb="33">
      <t>トウ</t>
    </rPh>
    <rPh sb="34" eb="35">
      <t>ミト</t>
    </rPh>
    <rPh sb="39" eb="41">
      <t>カテイ</t>
    </rPh>
    <rPh sb="45" eb="46">
      <t>カンガ</t>
    </rPh>
    <rPh sb="59" eb="60">
      <t>ムネ</t>
    </rPh>
    <rPh sb="61" eb="63">
      <t>ツウチ</t>
    </rPh>
    <phoneticPr fontId="18"/>
  </si>
  <si>
    <t>（例：「第３学年に転入学者を受け入れる予定があり，そのための教育課程や教育条件も既に整備済であるため。」「指定年度以前から指定基準を満たす教育を行っているため。」　など）</t>
    <phoneticPr fontId="18"/>
  </si>
  <si>
    <t>　３．　同一学科名の修業年限が異なる複数の学科が設置されている場合，通知及び告示における学科の名称は，
      「（４年制）」等で終えるものとする。</t>
    <phoneticPr fontId="18"/>
  </si>
  <si>
    <t>○○専門課程</t>
    <rPh sb="2" eb="4">
      <t>センモン</t>
    </rPh>
    <rPh sb="4" eb="6">
      <t>カテイ</t>
    </rPh>
    <phoneticPr fontId="18"/>
  </si>
  <si>
    <t>（別記様式７）</t>
    <rPh sb="3" eb="5">
      <t>ヨウシキ</t>
    </rPh>
    <phoneticPr fontId="21"/>
  </si>
  <si>
    <t>○○専門学校○○課程○○学科</t>
    <rPh sb="2" eb="4">
      <t>センモン</t>
    </rPh>
    <rPh sb="4" eb="6">
      <t>ガッコウ</t>
    </rPh>
    <rPh sb="8" eb="10">
      <t>カテイ</t>
    </rPh>
    <rPh sb="12" eb="14">
      <t>ガッカ</t>
    </rPh>
    <phoneticPr fontId="21"/>
  </si>
  <si>
    <t>●●専門学校□□課程△△学科</t>
    <rPh sb="2" eb="4">
      <t>センモン</t>
    </rPh>
    <rPh sb="4" eb="6">
      <t>ガッコウ</t>
    </rPh>
    <rPh sb="8" eb="10">
      <t>カテイ</t>
    </rPh>
    <rPh sb="12" eb="14">
      <t>ガッカ</t>
    </rPh>
    <phoneticPr fontId="21"/>
  </si>
  <si>
    <t>○○専門学校○○課程■■学科</t>
    <rPh sb="2" eb="4">
      <t>センモン</t>
    </rPh>
    <rPh sb="4" eb="6">
      <t>ガッコウ</t>
    </rPh>
    <rPh sb="8" eb="10">
      <t>カテイ</t>
    </rPh>
    <rPh sb="12" eb="14">
      <t>ガッカ</t>
    </rPh>
    <phoneticPr fontId="21"/>
  </si>
  <si>
    <t>○○専門学校○○課程■■学科（×年制）</t>
    <rPh sb="2" eb="4">
      <t>センモン</t>
    </rPh>
    <rPh sb="4" eb="6">
      <t>ガッコウ</t>
    </rPh>
    <rPh sb="8" eb="10">
      <t>カテイ</t>
    </rPh>
    <rPh sb="12" eb="14">
      <t>ガッカ</t>
    </rPh>
    <rPh sb="16" eb="18">
      <t>ネンセイ</t>
    </rPh>
    <phoneticPr fontId="21"/>
  </si>
  <si>
    <t>修了者に大学院入学資格等が認められる専修学校の専門課程について，下記のとおり変更がありましたので，その旨，通知します。</t>
    <rPh sb="0" eb="3">
      <t>シュウリョウシャ</t>
    </rPh>
    <rPh sb="4" eb="7">
      <t>ダイガクイン</t>
    </rPh>
    <rPh sb="11" eb="12">
      <t>トウ</t>
    </rPh>
    <rPh sb="23" eb="25">
      <t>センモン</t>
    </rPh>
    <phoneticPr fontId="21"/>
  </si>
  <si>
    <t>　７．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</si>
  <si>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（別記様式８）</t>
    <rPh sb="1" eb="2">
      <t>ベツ</t>
    </rPh>
    <rPh sb="3" eb="5">
      <t>ヨウシキ</t>
    </rPh>
    <phoneticPr fontId="23"/>
  </si>
  <si>
    <t>修了者に大学院入学資格等が認められる専修学校の専門課程の廃止に関する通知について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ハイシ</t>
    </rPh>
    <rPh sb="31" eb="32">
      <t>カン</t>
    </rPh>
    <rPh sb="34" eb="36">
      <t>ツウチ</t>
    </rPh>
    <phoneticPr fontId="21"/>
  </si>
  <si>
    <t>　修了者に大学院入学資格等が認められる専修学校の専門課程について，下記のとおり廃止されましたので，その旨，通知します。</t>
    <rPh sb="1" eb="4">
      <t>シュウリョウシャ</t>
    </rPh>
    <rPh sb="5" eb="8">
      <t>ダイガクイン</t>
    </rPh>
    <rPh sb="8" eb="10">
      <t>ニュウガク</t>
    </rPh>
    <rPh sb="10" eb="12">
      <t>シカク</t>
    </rPh>
    <rPh sb="12" eb="13">
      <t>トウ</t>
    </rPh>
    <rPh sb="14" eb="15">
      <t>ミト</t>
    </rPh>
    <rPh sb="19" eb="21">
      <t>センシュウ</t>
    </rPh>
    <rPh sb="21" eb="23">
      <t>ガッコウ</t>
    </rPh>
    <rPh sb="24" eb="26">
      <t>センモン</t>
    </rPh>
    <rPh sb="26" eb="28">
      <t>カテイ</t>
    </rPh>
    <rPh sb="33" eb="35">
      <t>カキ</t>
    </rPh>
    <rPh sb="39" eb="41">
      <t>ハイシ</t>
    </rPh>
    <rPh sb="51" eb="52">
      <t>ムネ</t>
    </rPh>
    <rPh sb="53" eb="55">
      <t>ツウチ</t>
    </rPh>
    <phoneticPr fontId="21"/>
  </si>
  <si>
    <t>○○専門学校○○課程○○学科</t>
    <rPh sb="2" eb="4">
      <t>センモン</t>
    </rPh>
    <rPh sb="4" eb="6">
      <t>ガッコウ</t>
    </rPh>
    <rPh sb="5" eb="6">
      <t>シュウガク</t>
    </rPh>
    <rPh sb="8" eb="10">
      <t>カテイ</t>
    </rPh>
    <rPh sb="12" eb="14">
      <t>ガッカ</t>
    </rPh>
    <phoneticPr fontId="21"/>
  </si>
  <si>
    <t>（別記様式９）</t>
    <rPh sb="1" eb="3">
      <t>ベッキ</t>
    </rPh>
    <rPh sb="3" eb="5">
      <t>ヨウシキ</t>
    </rPh>
    <phoneticPr fontId="23"/>
  </si>
  <si>
    <t>修了者に大学院入学資格等が認められる専修学校の専門課程の基準の不適合に関する通知について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キジュン</t>
    </rPh>
    <rPh sb="31" eb="34">
      <t>フテキゴウ</t>
    </rPh>
    <rPh sb="35" eb="36">
      <t>カン</t>
    </rPh>
    <rPh sb="38" eb="40">
      <t>ツウチ</t>
    </rPh>
    <phoneticPr fontId="21"/>
  </si>
  <si>
    <t>○○専門学校○○課程○○学科</t>
    <rPh sb="2" eb="4">
      <t>センモン</t>
    </rPh>
    <rPh sb="4" eb="6">
      <t>ガッコウ</t>
    </rPh>
    <phoneticPr fontId="21"/>
  </si>
  <si>
    <t>（別記様式１０）</t>
    <rPh sb="3" eb="5">
      <t>ヨウシキ</t>
    </rPh>
    <phoneticPr fontId="18"/>
  </si>
  <si>
    <t>修了者に大学院入学資格等が認められる専修学校の専門課程の状況について</t>
    <rPh sb="4" eb="7">
      <t>ダイガクイン</t>
    </rPh>
    <rPh sb="11" eb="12">
      <t>トウ</t>
    </rPh>
    <rPh sb="23" eb="25">
      <t>センモン</t>
    </rPh>
    <phoneticPr fontId="18"/>
  </si>
  <si>
    <t>３．大学院入学資格等の基準に係る事項の変更の有無及び現状</t>
    <rPh sb="2" eb="5">
      <t>ダイガクイン</t>
    </rPh>
    <rPh sb="5" eb="7">
      <t>ニュウガク</t>
    </rPh>
    <rPh sb="7" eb="9">
      <t>シカク</t>
    </rPh>
    <rPh sb="9" eb="10">
      <t>トウ</t>
    </rPh>
    <rPh sb="11" eb="13">
      <t>キジュン</t>
    </rPh>
    <rPh sb="14" eb="15">
      <t>カカワ</t>
    </rPh>
    <rPh sb="16" eb="18">
      <t>ジコウ</t>
    </rPh>
    <rPh sb="19" eb="21">
      <t>ヘンコウ</t>
    </rPh>
    <rPh sb="22" eb="24">
      <t>ウム</t>
    </rPh>
    <rPh sb="24" eb="25">
      <t>オヨ</t>
    </rPh>
    <rPh sb="26" eb="28">
      <t>ゲンジョウ</t>
    </rPh>
    <phoneticPr fontId="18"/>
  </si>
  <si>
    <t>　・　学則（（Ｅ）までの修業年限の期間にわたる教育課程や課程の修了に必要な総授業時数又は総単位数が確認できるもの）一部添付すること。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4" eb="45">
      <t>ソウ</t>
    </rPh>
    <rPh sb="45" eb="47">
      <t>タンイ</t>
    </rPh>
    <rPh sb="47" eb="48">
      <t>スウ</t>
    </rPh>
    <rPh sb="49" eb="51">
      <t>カクニン</t>
    </rPh>
    <phoneticPr fontId="18"/>
  </si>
  <si>
    <t>　５．　「生徒総定員」及び「実員」については，通知を行う年度（本年度）の５月１日現在の生徒総定員及び実員を記入すること。</t>
    <rPh sb="23" eb="25">
      <t>ツウチ</t>
    </rPh>
    <phoneticPr fontId="18"/>
  </si>
  <si>
    <t>教員組織について</t>
    <rPh sb="0" eb="4">
      <t>キョウインソシキ</t>
    </rPh>
    <phoneticPr fontId="23"/>
  </si>
  <si>
    <t>平成○年○月1日</t>
    <rPh sb="0" eb="2">
      <t>ヘイセイ</t>
    </rPh>
    <rPh sb="2" eb="4">
      <t>マルネン</t>
    </rPh>
    <rPh sb="4" eb="6">
      <t>マルガツ</t>
    </rPh>
    <rPh sb="7" eb="8">
      <t>ニチ</t>
    </rPh>
    <phoneticPr fontId="23"/>
  </si>
  <si>
    <t>令和○年4月1日</t>
    <rPh sb="0" eb="2">
      <t>レイワ</t>
    </rPh>
    <rPh sb="2" eb="4">
      <t>マルネン</t>
    </rPh>
    <rPh sb="5" eb="6">
      <t>ガツ</t>
    </rPh>
    <rPh sb="7" eb="8">
      <t>ニチ</t>
    </rPh>
    <phoneticPr fontId="23"/>
  </si>
  <si>
    <t>修了者に大学院入学資格等が認められる専修学校の専門課程について，下記のとおり基準に適合しなくなりましたので，その旨，通知します。</t>
    <rPh sb="6" eb="7">
      <t>イン</t>
    </rPh>
    <rPh sb="11" eb="12">
      <t>トウ</t>
    </rPh>
    <rPh sb="23" eb="25">
      <t>センモン</t>
    </rPh>
    <phoneticPr fontId="18"/>
  </si>
  <si>
    <t>修了者に大学院入学資格等が認められる専修学校の専門課程に係る専修学校，課程若しくは学科の名称又は位置の変更に関する通知について</t>
    <rPh sb="0" eb="3">
      <t>シュウリョウシャ</t>
    </rPh>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カカ</t>
    </rPh>
    <rPh sb="30" eb="32">
      <t>センシュウ</t>
    </rPh>
    <rPh sb="32" eb="34">
      <t>ガッコウ</t>
    </rPh>
    <rPh sb="35" eb="37">
      <t>カテイ</t>
    </rPh>
    <rPh sb="37" eb="38">
      <t>モ</t>
    </rPh>
    <rPh sb="41" eb="43">
      <t>ガッカ</t>
    </rPh>
    <rPh sb="44" eb="46">
      <t>メイショウ</t>
    </rPh>
    <rPh sb="46" eb="47">
      <t>マタ</t>
    </rPh>
    <rPh sb="48" eb="50">
      <t>イチ</t>
    </rPh>
    <rPh sb="51" eb="53">
      <t>ヘンコウ</t>
    </rPh>
    <rPh sb="54" eb="55">
      <t>カン</t>
    </rPh>
    <rPh sb="57" eb="59">
      <t>ツウチ</t>
    </rPh>
    <phoneticPr fontId="21"/>
  </si>
  <si>
    <t>令和〇年〇月〇日</t>
    <rPh sb="3" eb="4">
      <t>ネン</t>
    </rPh>
    <rPh sb="5" eb="6">
      <t>ツキ</t>
    </rPh>
    <rPh sb="7" eb="8">
      <t>ヒ</t>
    </rPh>
    <phoneticPr fontId="23"/>
  </si>
  <si>
    <t>　２．　同一学科名の昼間学科と夜間等学科が設置されている場合又は夜間等学科のみが設置されている場合，通知及び
      告示における学科の名称は，「（昼間部）」又は「（夜間部）」で終えるものとする。</t>
    <phoneticPr fontId="23"/>
  </si>
  <si>
    <r>
      <t>　１．　専修学校，課程及び学科の名称については，設置認可を受け，又は届出を行っている名称を記入することとし，
      全角で表記すること。また，</t>
    </r>
    <r>
      <rPr>
        <u/>
        <sz val="10"/>
        <rFont val="ＭＳ Ｐ明朝"/>
        <family val="1"/>
        <charset val="128"/>
      </rPr>
      <t>名称間にスペースは入れない</t>
    </r>
    <r>
      <rPr>
        <sz val="10"/>
        <rFont val="ＭＳ Ｐ明朝"/>
        <family val="1"/>
        <charset val="128"/>
      </rPr>
      <t>。</t>
    </r>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</si>
  <si>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r>
      <t>（留意事項）
　１．　専修学校，課程若しくは学科の名称又は位置のいずれかが変更された場合に，本様式を提出すること。専修学校，課程及び学科の名称については
　　　全角で表記し，</t>
    </r>
    <r>
      <rPr>
        <u/>
        <sz val="11"/>
        <rFont val="ＭＳ Ｐ明朝"/>
        <family val="1"/>
        <charset val="128"/>
      </rPr>
      <t>名称間にスペースは入れないこと</t>
    </r>
    <r>
      <rPr>
        <sz val="11"/>
        <rFont val="ＭＳ Ｐ明朝"/>
        <family val="1"/>
        <charset val="128"/>
      </rPr>
      <t>。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t>
    </r>
    <rPh sb="11" eb="13">
      <t>センシュウ</t>
    </rPh>
    <rPh sb="18" eb="19">
      <t>モ</t>
    </rPh>
    <rPh sb="25" eb="27">
      <t>メイショウ</t>
    </rPh>
    <rPh sb="27" eb="28">
      <t>マタ</t>
    </rPh>
    <rPh sb="29" eb="31">
      <t>イチ</t>
    </rPh>
    <rPh sb="57" eb="59">
      <t>センシュウ</t>
    </rPh>
    <rPh sb="62" eb="64">
      <t>カテイ</t>
    </rPh>
    <rPh sb="64" eb="65">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</si>
  <si>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r>
      <t>（留意事項）
　１．　専修学校，課程及び学科の名称については全角で表記し，</t>
    </r>
    <r>
      <rPr>
        <u/>
        <sz val="11"/>
        <rFont val="ＭＳ Ｐ明朝"/>
        <family val="1"/>
        <charset val="128"/>
      </rPr>
      <t>名称間にスペースは入れない</t>
    </r>
    <r>
      <rPr>
        <sz val="11"/>
        <rFont val="ＭＳ Ｐ明朝"/>
        <family val="1"/>
        <charset val="128"/>
      </rPr>
      <t>。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</si>
</sst>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0&quot;人&quot;"/>
    <numFmt numFmtId="178" formatCode="#,##0&quot; 人&quot;"/>
    <numFmt numFmtId="179" formatCode="[DBNum1]ggge&quot;年&quot;m&quot;月&quot;d&quot;日&quot;"/>
    <numFmt numFmtId="180" formatCode="&quot;令和 &quot;#0&quot; 年度&quot;"/>
    <numFmt numFmtId="181" formatCode="General\ &quot;年&quot;"/>
  </numFmts>
  <fonts count="46"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1"/>
      <name val="ＭＳ Ｐゴシック"/>
      <family val="2"/>
      <charset val="128"/>
      <scheme val="minor"/>
    </font>
    <font>
      <sz val="11"/>
      <color rgb="FFFF0000"/>
      <name val="ＭＳ Ｐ明朝"/>
      <family val="1"/>
      <charset val="128"/>
    </font>
    <font>
      <sz val="10"/>
      <color rgb="FF000000"/>
      <name val="ＭＳ Ｐ明朝"/>
      <family val="1"/>
      <charset val="128"/>
    </font>
    <font>
      <b/>
      <sz val="28"/>
      <color rgb="FFFF0000"/>
      <name val="ＭＳ Ｐ明朝"/>
      <family val="1"/>
      <charset val="128"/>
    </font>
    <font>
      <b/>
      <sz val="24"/>
      <color theme="4" tint="0.59999389629810485"/>
      <name val="Meiryo UI"/>
      <family val="3"/>
      <charset val="128"/>
    </font>
    <font>
      <sz val="9"/>
      <color theme="0"/>
      <name val="ＭＳ 明朝"/>
      <family val="1"/>
      <charset val="128"/>
    </font>
    <font>
      <sz val="10"/>
      <color theme="0"/>
      <name val="ＭＳ Ｐ明朝"/>
      <family val="1"/>
      <charset val="128"/>
    </font>
    <font>
      <b/>
      <sz val="20"/>
      <color theme="0"/>
      <name val="HG丸ｺﾞｼｯｸM-PRO"/>
      <family val="3"/>
      <charset val="128"/>
    </font>
    <font>
      <b/>
      <sz val="20"/>
      <color rgb="FFC00000"/>
      <name val="ＭＳ Ｐ明朝"/>
      <family val="1"/>
      <charset val="128"/>
    </font>
    <font>
      <sz val="11"/>
      <color theme="1"/>
      <name val="Meiryo UI"/>
      <family val="3"/>
      <charset val="128"/>
    </font>
    <font>
      <b/>
      <sz val="11"/>
      <color theme="0"/>
      <name val="Meiryo UI"/>
      <family val="3"/>
      <charset val="128"/>
    </font>
    <font>
      <sz val="9"/>
      <color rgb="FFFF0000"/>
      <name val="Meiryo UI"/>
      <family val="3"/>
      <charset val="128"/>
    </font>
    <font>
      <sz val="14"/>
      <color rgb="FFFF0000"/>
      <name val="Meiryo UI"/>
      <family val="3"/>
      <charset val="128"/>
    </font>
    <font>
      <sz val="11"/>
      <color theme="5"/>
      <name val="Meiryo UI"/>
      <family val="3"/>
      <charset val="128"/>
    </font>
    <font>
      <sz val="9"/>
      <name val="ＭＳ Ｐゴシック"/>
      <family val="3"/>
      <charset val="128"/>
      <scheme val="minor"/>
    </font>
    <font>
      <b/>
      <sz val="16"/>
      <color rgb="FFC00000"/>
      <name val="ＭＳ Ｐ明朝"/>
      <family val="1"/>
      <charset val="128"/>
    </font>
    <font>
      <b/>
      <sz val="14"/>
      <color theme="0" tint="-0.499984740745262"/>
      <name val="ＭＳ Ｐ明朝"/>
      <family val="1"/>
      <charset val="128"/>
    </font>
    <font>
      <b/>
      <sz val="12"/>
      <color rgb="FFFF0000"/>
      <name val="Meiryo UI"/>
      <family val="3"/>
      <charset val="128"/>
    </font>
    <font>
      <b/>
      <sz val="10"/>
      <color theme="0"/>
      <name val="Meiryo UI"/>
      <family val="3"/>
      <charset val="128"/>
    </font>
    <font>
      <u/>
      <sz val="10"/>
      <name val="ＭＳ Ｐ明朝"/>
      <family val="1"/>
      <charset val="128"/>
    </font>
    <font>
      <u/>
      <sz val="11"/>
      <name val="ＭＳ Ｐ明朝"/>
      <family val="1"/>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6"/>
        <bgColor indexed="64"/>
      </patternFill>
    </fill>
    <fill>
      <patternFill patternType="solid">
        <fgColor theme="6" tint="0.79998168889431442"/>
        <bgColor indexed="64"/>
      </patternFill>
    </fill>
    <fill>
      <patternFill patternType="solid">
        <fgColor theme="8"/>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indexed="64"/>
      </top>
      <bottom style="thin">
        <color indexed="64"/>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right style="thin">
        <color auto="1"/>
      </right>
      <top style="thin">
        <color rgb="FF000000"/>
      </top>
      <bottom style="thin">
        <color rgb="FF000000"/>
      </bottom>
      <diagonal/>
    </border>
    <border>
      <left/>
      <right style="thin">
        <color indexed="64"/>
      </right>
      <top style="hair">
        <color indexed="64"/>
      </top>
      <bottom style="thin">
        <color indexed="64"/>
      </bottom>
      <diagonal/>
    </border>
    <border>
      <left style="thin">
        <color rgb="FF000000"/>
      </left>
      <right style="thin">
        <color rgb="FF000000"/>
      </right>
      <top style="thin">
        <color rgb="FF000000"/>
      </top>
      <bottom style="dotted">
        <color rgb="FF000000"/>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right/>
      <top/>
      <bottom style="thin">
        <color theme="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indexed="64"/>
      </left>
      <right style="hair">
        <color indexed="64"/>
      </right>
      <top style="thin">
        <color indexed="64"/>
      </top>
      <bottom style="thin">
        <color indexed="64"/>
      </bottom>
      <diagonal/>
    </border>
    <border>
      <left/>
      <right/>
      <top/>
      <bottom style="medium">
        <color theme="0"/>
      </bottom>
      <diagonal/>
    </border>
    <border>
      <left style="hair">
        <color indexed="64"/>
      </left>
      <right/>
      <top style="hair">
        <color indexed="64"/>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style="thin">
        <color theme="3"/>
      </left>
      <right style="thin">
        <color indexed="64"/>
      </right>
      <top style="thin">
        <color theme="3"/>
      </top>
      <bottom style="thin">
        <color theme="3"/>
      </bottom>
      <diagonal/>
    </border>
    <border>
      <left/>
      <right style="thin">
        <color indexed="64"/>
      </right>
      <top style="thin">
        <color theme="3"/>
      </top>
      <bottom style="thin">
        <color theme="3"/>
      </bottom>
      <diagonal/>
    </border>
    <border>
      <left style="thin">
        <color indexed="64"/>
      </left>
      <right style="hair">
        <color indexed="64"/>
      </right>
      <top style="thin">
        <color indexed="64"/>
      </top>
      <bottom/>
      <diagonal/>
    </border>
    <border>
      <left style="thin">
        <color indexed="64"/>
      </left>
      <right style="hair">
        <color indexed="64"/>
      </right>
      <top style="dashed">
        <color indexed="64"/>
      </top>
      <bottom style="thin">
        <color indexed="64"/>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368">
    <xf numFmtId="0" fontId="0" fillId="0" borderId="0" xfId="0">
      <alignment vertical="center"/>
    </xf>
    <xf numFmtId="0" fontId="19" fillId="0" borderId="13" xfId="0" applyFont="1" applyBorder="1" applyAlignment="1">
      <alignment vertical="top" wrapText="1"/>
    </xf>
    <xf numFmtId="0" fontId="19" fillId="0" borderId="11" xfId="0" applyFont="1" applyBorder="1" applyAlignment="1">
      <alignment vertical="top" wrapText="1"/>
    </xf>
    <xf numFmtId="0" fontId="19" fillId="0" borderId="12" xfId="0" applyFont="1" applyBorder="1" applyAlignment="1">
      <alignment vertical="top" wrapText="1"/>
    </xf>
    <xf numFmtId="0" fontId="19" fillId="0" borderId="15" xfId="0" applyFont="1" applyBorder="1" applyAlignment="1">
      <alignment vertical="top" wrapText="1"/>
    </xf>
    <xf numFmtId="0" fontId="19" fillId="0" borderId="16" xfId="0" applyFont="1" applyBorder="1" applyAlignment="1">
      <alignment vertical="top" wrapText="1"/>
    </xf>
    <xf numFmtId="0" fontId="19" fillId="0" borderId="0" xfId="0" applyFont="1" applyAlignment="1">
      <alignment horizontal="justify" vertical="center"/>
    </xf>
    <xf numFmtId="0" fontId="24" fillId="0" borderId="0" xfId="0" applyFont="1">
      <alignment vertical="center"/>
    </xf>
    <xf numFmtId="0" fontId="24" fillId="0" borderId="0" xfId="0" applyFont="1" applyAlignment="1">
      <alignment horizontal="justify" vertical="center"/>
    </xf>
    <xf numFmtId="0" fontId="24" fillId="0" borderId="0" xfId="0" applyFont="1" applyAlignment="1">
      <alignment vertical="center" wrapText="1"/>
    </xf>
    <xf numFmtId="0" fontId="24" fillId="0" borderId="11" xfId="0" applyFont="1" applyBorder="1" applyAlignment="1">
      <alignment vertical="center" wrapText="1"/>
    </xf>
    <xf numFmtId="0" fontId="24" fillId="0" borderId="11" xfId="0" applyFont="1" applyBorder="1" applyAlignment="1">
      <alignment vertical="top" wrapText="1"/>
    </xf>
    <xf numFmtId="0" fontId="24" fillId="0" borderId="11" xfId="0" applyFont="1" applyBorder="1" applyAlignment="1">
      <alignment horizontal="justify" vertical="top" wrapText="1"/>
    </xf>
    <xf numFmtId="0" fontId="24" fillId="0" borderId="0" xfId="0" applyFont="1" applyAlignment="1">
      <alignment horizontal="center" vertical="top" wrapText="1"/>
    </xf>
    <xf numFmtId="0" fontId="24" fillId="0" borderId="0" xfId="0" applyFont="1" applyAlignment="1">
      <alignment horizontal="center" vertical="center"/>
    </xf>
    <xf numFmtId="0" fontId="24" fillId="0" borderId="27" xfId="0" applyFont="1" applyBorder="1" applyAlignment="1">
      <alignment horizontal="left" vertical="center"/>
    </xf>
    <xf numFmtId="0" fontId="24" fillId="0" borderId="14" xfId="0" applyFont="1" applyBorder="1">
      <alignment vertical="center"/>
    </xf>
    <xf numFmtId="0" fontId="19" fillId="0" borderId="31" xfId="0" applyFont="1" applyBorder="1" applyAlignment="1">
      <alignment vertical="center" wrapText="1"/>
    </xf>
    <xf numFmtId="0" fontId="19" fillId="0" borderId="31" xfId="0" applyFont="1" applyBorder="1">
      <alignment vertical="center"/>
    </xf>
    <xf numFmtId="0" fontId="24" fillId="33" borderId="15" xfId="0" applyFont="1" applyFill="1" applyBorder="1">
      <alignment vertical="center"/>
    </xf>
    <xf numFmtId="0" fontId="24" fillId="33" borderId="19" xfId="0" applyFont="1" applyFill="1" applyBorder="1">
      <alignment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center" vertical="center" wrapText="1"/>
    </xf>
    <xf numFmtId="0" fontId="19" fillId="0" borderId="0" xfId="0" applyFont="1" applyAlignment="1">
      <alignment horizontal="center" vertical="top" wrapText="1"/>
    </xf>
    <xf numFmtId="0" fontId="19" fillId="0" borderId="0" xfId="0" applyFont="1" applyAlignment="1">
      <alignment horizontal="center" vertical="center"/>
    </xf>
    <xf numFmtId="0" fontId="19" fillId="0" borderId="0" xfId="0" applyFont="1" applyAlignment="1">
      <alignment vertical="top"/>
    </xf>
    <xf numFmtId="0" fontId="19" fillId="33" borderId="26" xfId="0" applyFont="1" applyFill="1" applyBorder="1">
      <alignment vertical="center"/>
    </xf>
    <xf numFmtId="0" fontId="19" fillId="0" borderId="26" xfId="0" applyFont="1" applyBorder="1" applyAlignment="1">
      <alignment horizontal="left"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top" wrapText="1"/>
    </xf>
    <xf numFmtId="0" fontId="19" fillId="0" borderId="24" xfId="0" applyFont="1" applyBorder="1">
      <alignment vertical="center"/>
    </xf>
    <xf numFmtId="0" fontId="19" fillId="0" borderId="23" xfId="0" applyFont="1" applyBorder="1" applyAlignment="1">
      <alignment horizontal="right" vertical="center"/>
    </xf>
    <xf numFmtId="0" fontId="19" fillId="0" borderId="24" xfId="0" applyFont="1" applyBorder="1" applyAlignment="1" applyProtection="1">
      <alignment horizontal="center" vertical="center"/>
      <protection locked="0"/>
    </xf>
    <xf numFmtId="178" fontId="19" fillId="0" borderId="15" xfId="0" applyNumberFormat="1" applyFont="1" applyBorder="1" applyAlignment="1" applyProtection="1">
      <alignment horizontal="right" vertical="center" wrapText="1"/>
      <protection locked="0"/>
    </xf>
    <xf numFmtId="178" fontId="19" fillId="0" borderId="22" xfId="0" applyNumberFormat="1" applyFont="1" applyBorder="1" applyAlignment="1" applyProtection="1">
      <alignment horizontal="right" vertical="center" wrapText="1"/>
      <protection locked="0"/>
    </xf>
    <xf numFmtId="178" fontId="19" fillId="0" borderId="38" xfId="0" applyNumberFormat="1" applyFont="1" applyBorder="1" applyAlignment="1" applyProtection="1">
      <alignment horizontal="right" vertical="center" wrapText="1"/>
      <protection locked="0"/>
    </xf>
    <xf numFmtId="0" fontId="29" fillId="0" borderId="0" xfId="0" applyFont="1">
      <alignment vertical="center"/>
    </xf>
    <xf numFmtId="0" fontId="34" fillId="0" borderId="0" xfId="0" applyFont="1">
      <alignment vertical="center"/>
    </xf>
    <xf numFmtId="14" fontId="34" fillId="0" borderId="0" xfId="0" applyNumberFormat="1" applyFont="1">
      <alignment vertical="center"/>
    </xf>
    <xf numFmtId="0" fontId="34" fillId="0" borderId="0" xfId="0" applyFont="1" applyAlignment="1">
      <alignment horizontal="right" vertical="center"/>
    </xf>
    <xf numFmtId="0" fontId="34" fillId="35" borderId="55" xfId="0" applyFont="1" applyFill="1" applyBorder="1" applyAlignment="1">
      <alignment horizontal="center" vertical="center"/>
    </xf>
    <xf numFmtId="0" fontId="36" fillId="0" borderId="0" xfId="0" applyFont="1">
      <alignment vertical="center"/>
    </xf>
    <xf numFmtId="0" fontId="35" fillId="36" borderId="55" xfId="0" applyFont="1" applyFill="1" applyBorder="1" applyAlignment="1">
      <alignment horizontal="center" vertical="center"/>
    </xf>
    <xf numFmtId="0" fontId="35" fillId="36" borderId="56" xfId="0" applyFont="1" applyFill="1" applyBorder="1" applyAlignment="1">
      <alignment horizontal="center" vertical="center"/>
    </xf>
    <xf numFmtId="0" fontId="35" fillId="37" borderId="55" xfId="0" applyFont="1" applyFill="1" applyBorder="1" applyAlignment="1">
      <alignment horizontal="center" vertical="center"/>
    </xf>
    <xf numFmtId="0" fontId="35" fillId="37" borderId="56" xfId="0" applyFont="1" applyFill="1" applyBorder="1" applyAlignment="1">
      <alignment horizontal="center" vertical="center"/>
    </xf>
    <xf numFmtId="0" fontId="35" fillId="37" borderId="57" xfId="0" applyFont="1" applyFill="1" applyBorder="1" applyAlignment="1">
      <alignment horizontal="center" vertical="center"/>
    </xf>
    <xf numFmtId="0" fontId="34" fillId="38" borderId="55" xfId="0" applyFont="1" applyFill="1" applyBorder="1" applyAlignment="1">
      <alignment horizontal="center" vertical="center"/>
    </xf>
    <xf numFmtId="0" fontId="37" fillId="0" borderId="0" xfId="0" applyFont="1">
      <alignment vertical="center"/>
    </xf>
    <xf numFmtId="0" fontId="38" fillId="0" borderId="55" xfId="0" applyFont="1" applyBorder="1" applyAlignment="1">
      <alignment horizontal="center" vertical="center"/>
    </xf>
    <xf numFmtId="0" fontId="38" fillId="0" borderId="55" xfId="0" applyFont="1" applyBorder="1">
      <alignment vertical="center"/>
    </xf>
    <xf numFmtId="14" fontId="38" fillId="0" borderId="0" xfId="0" applyNumberFormat="1" applyFont="1">
      <alignment vertical="center"/>
    </xf>
    <xf numFmtId="0" fontId="38" fillId="0" borderId="0" xfId="0" applyFont="1">
      <alignment vertical="center"/>
    </xf>
    <xf numFmtId="0" fontId="39" fillId="0" borderId="0" xfId="42" applyFont="1" applyAlignment="1">
      <alignment vertical="center" wrapText="1"/>
    </xf>
    <xf numFmtId="0" fontId="39" fillId="0" borderId="0" xfId="42" applyFont="1" applyAlignment="1">
      <alignment vertical="center"/>
    </xf>
    <xf numFmtId="0" fontId="24" fillId="0" borderId="0" xfId="43" applyFont="1" applyAlignment="1">
      <alignment horizontal="left" vertical="top" wrapText="1"/>
    </xf>
    <xf numFmtId="0" fontId="24" fillId="0" borderId="0" xfId="42" applyFont="1"/>
    <xf numFmtId="0" fontId="24" fillId="0" borderId="0" xfId="42" applyFont="1" applyAlignment="1">
      <alignment horizontal="center" vertical="center" wrapText="1"/>
    </xf>
    <xf numFmtId="0" fontId="24" fillId="0" borderId="0" xfId="42" applyFont="1" applyAlignment="1">
      <alignment horizontal="right"/>
    </xf>
    <xf numFmtId="0" fontId="24" fillId="0" borderId="0" xfId="43" applyFont="1" applyAlignment="1">
      <alignment horizontal="center" vertical="center" wrapText="1"/>
    </xf>
    <xf numFmtId="0" fontId="24" fillId="0" borderId="0" xfId="42" applyFont="1" applyAlignment="1">
      <alignment vertical="center"/>
    </xf>
    <xf numFmtId="0" fontId="19" fillId="33" borderId="0" xfId="0" applyFont="1" applyFill="1" applyAlignment="1">
      <alignment horizontal="center" vertical="center" wrapText="1"/>
    </xf>
    <xf numFmtId="0" fontId="24" fillId="0" borderId="0" xfId="43" applyFont="1" applyAlignment="1">
      <alignment horizontal="left" vertical="center" wrapText="1"/>
    </xf>
    <xf numFmtId="0" fontId="24" fillId="33" borderId="0" xfId="42" applyFont="1" applyFill="1" applyAlignment="1">
      <alignment horizontal="center" vertical="center" wrapText="1"/>
    </xf>
    <xf numFmtId="0" fontId="24" fillId="0" borderId="0" xfId="43" applyFont="1">
      <alignment vertical="center"/>
    </xf>
    <xf numFmtId="0" fontId="28" fillId="0" borderId="0" xfId="0" applyFont="1">
      <alignment vertical="center"/>
    </xf>
    <xf numFmtId="14" fontId="24" fillId="0" borderId="0" xfId="43" applyNumberFormat="1" applyFont="1" applyAlignment="1">
      <alignment horizontal="right" vertical="center"/>
    </xf>
    <xf numFmtId="0" fontId="24" fillId="0" borderId="0" xfId="42" applyFont="1" applyAlignment="1">
      <alignment horizontal="left" vertical="center"/>
    </xf>
    <xf numFmtId="0" fontId="19" fillId="0" borderId="0" xfId="0" applyFont="1" applyAlignment="1">
      <alignment vertical="top" wrapText="1"/>
    </xf>
    <xf numFmtId="0" fontId="24" fillId="0" borderId="0" xfId="43" applyFont="1" applyAlignment="1">
      <alignment vertical="center" wrapText="1"/>
    </xf>
    <xf numFmtId="0" fontId="24" fillId="0" borderId="0" xfId="43" applyFont="1" applyAlignment="1">
      <alignment horizontal="left" vertical="center"/>
    </xf>
    <xf numFmtId="0" fontId="28" fillId="0" borderId="0" xfId="0" applyFont="1" applyAlignment="1">
      <alignment vertical="top"/>
    </xf>
    <xf numFmtId="0" fontId="19" fillId="0" borderId="0" xfId="0" applyFont="1" applyAlignment="1"/>
    <xf numFmtId="0" fontId="19" fillId="0" borderId="0" xfId="0" applyFont="1" applyAlignment="1">
      <alignment horizontal="justify" vertical="center" wrapText="1"/>
    </xf>
    <xf numFmtId="0" fontId="33" fillId="0" borderId="0" xfId="0" applyFont="1" applyAlignment="1">
      <alignment horizontal="left" vertical="top"/>
    </xf>
    <xf numFmtId="0" fontId="33" fillId="0" borderId="0" xfId="0" applyFont="1" applyAlignment="1">
      <alignment vertical="top"/>
    </xf>
    <xf numFmtId="0" fontId="41" fillId="0" borderId="0" xfId="0" applyFont="1" applyAlignment="1">
      <alignment horizontal="center" vertical="center"/>
    </xf>
    <xf numFmtId="179" fontId="24" fillId="0" borderId="60" xfId="0" applyNumberFormat="1" applyFont="1" applyBorder="1" applyAlignment="1" applyProtection="1">
      <alignment vertical="center" shrinkToFit="1"/>
      <protection locked="0"/>
    </xf>
    <xf numFmtId="0" fontId="24" fillId="0" borderId="23" xfId="42" applyFont="1" applyBorder="1" applyAlignment="1" applyProtection="1">
      <alignment vertical="center" wrapText="1"/>
      <protection locked="0"/>
    </xf>
    <xf numFmtId="0" fontId="24" fillId="0" borderId="34" xfId="42" applyFont="1" applyBorder="1" applyAlignment="1" applyProtection="1">
      <alignment vertical="center" wrapText="1"/>
      <protection locked="0"/>
    </xf>
    <xf numFmtId="177" fontId="24" fillId="0" borderId="13" xfId="0" applyNumberFormat="1" applyFont="1" applyBorder="1" applyAlignment="1" applyProtection="1">
      <alignment horizontal="right" vertical="center"/>
      <protection locked="0"/>
    </xf>
    <xf numFmtId="177" fontId="24" fillId="0" borderId="21" xfId="0" applyNumberFormat="1" applyFont="1" applyBorder="1" applyAlignment="1" applyProtection="1">
      <alignment horizontal="right" vertical="center"/>
      <protection locked="0"/>
    </xf>
    <xf numFmtId="0" fontId="38" fillId="0" borderId="0" xfId="0" applyFont="1" applyAlignment="1">
      <alignment horizontal="center" vertical="center"/>
    </xf>
    <xf numFmtId="0" fontId="42" fillId="0" borderId="55" xfId="0" applyFont="1" applyBorder="1" applyAlignment="1">
      <alignment horizontal="center" vertical="center"/>
    </xf>
    <xf numFmtId="0" fontId="31" fillId="39" borderId="0" xfId="0" applyFont="1" applyFill="1">
      <alignment vertical="center"/>
    </xf>
    <xf numFmtId="0" fontId="30" fillId="39" borderId="52" xfId="42" applyFont="1" applyFill="1" applyBorder="1" applyAlignment="1">
      <alignment horizontal="center" vertical="center" wrapText="1"/>
    </xf>
    <xf numFmtId="0" fontId="19" fillId="39" borderId="53" xfId="0" applyFont="1" applyFill="1" applyBorder="1" applyAlignment="1">
      <alignment vertical="center" wrapText="1"/>
    </xf>
    <xf numFmtId="0" fontId="30" fillId="39" borderId="62" xfId="42" applyFont="1" applyFill="1" applyBorder="1" applyAlignment="1">
      <alignment horizontal="center" vertical="center" wrapText="1"/>
    </xf>
    <xf numFmtId="179" fontId="19" fillId="39" borderId="53" xfId="0" applyNumberFormat="1" applyFont="1" applyFill="1" applyBorder="1" applyAlignment="1">
      <alignment vertical="center" wrapText="1"/>
    </xf>
    <xf numFmtId="0" fontId="30" fillId="39" borderId="52" xfId="42" applyFont="1" applyFill="1" applyBorder="1" applyAlignment="1" applyProtection="1">
      <alignment horizontal="center" vertical="center" wrapText="1"/>
      <protection locked="0"/>
    </xf>
    <xf numFmtId="0" fontId="19" fillId="39" borderId="53" xfId="0" applyFont="1" applyFill="1" applyBorder="1" applyAlignment="1" applyProtection="1">
      <alignment vertical="center" wrapText="1"/>
      <protection locked="0"/>
    </xf>
    <xf numFmtId="0" fontId="43" fillId="36" borderId="57" xfId="0" applyFont="1" applyFill="1" applyBorder="1" applyAlignment="1">
      <alignment horizontal="center" vertical="center"/>
    </xf>
    <xf numFmtId="0" fontId="19" fillId="33" borderId="31" xfId="0" applyFont="1" applyFill="1" applyBorder="1" applyAlignment="1">
      <alignment vertical="center" wrapText="1"/>
    </xf>
    <xf numFmtId="0" fontId="19" fillId="33" borderId="36" xfId="0" applyFont="1" applyFill="1" applyBorder="1" applyAlignment="1">
      <alignment vertical="center" wrapText="1"/>
    </xf>
    <xf numFmtId="0" fontId="34" fillId="0" borderId="55" xfId="0" applyFont="1" applyBorder="1" applyAlignment="1" applyProtection="1">
      <alignment horizontal="center" vertical="center"/>
      <protection locked="0"/>
    </xf>
    <xf numFmtId="0" fontId="34" fillId="0" borderId="55" xfId="0" applyFont="1" applyBorder="1" applyProtection="1">
      <alignment vertical="center"/>
      <protection locked="0"/>
    </xf>
    <xf numFmtId="176" fontId="34" fillId="0" borderId="66" xfId="0" applyNumberFormat="1" applyFont="1" applyBorder="1" applyAlignment="1" applyProtection="1">
      <alignment horizontal="center" vertical="center" shrinkToFit="1"/>
      <protection locked="0"/>
    </xf>
    <xf numFmtId="0" fontId="34" fillId="0" borderId="66" xfId="0" applyFont="1" applyBorder="1" applyAlignment="1" applyProtection="1">
      <alignment horizontal="center" vertical="center" shrinkToFit="1"/>
      <protection locked="0"/>
    </xf>
    <xf numFmtId="176" fontId="38" fillId="0" borderId="66" xfId="0" applyNumberFormat="1" applyFont="1" applyBorder="1" applyAlignment="1">
      <alignment horizontal="center" vertical="center"/>
    </xf>
    <xf numFmtId="0" fontId="38" fillId="0" borderId="66" xfId="0" applyFont="1" applyBorder="1" applyAlignment="1">
      <alignment horizontal="center" vertical="center"/>
    </xf>
    <xf numFmtId="179" fontId="24" fillId="0" borderId="68" xfId="0" applyNumberFormat="1" applyFont="1" applyBorder="1" applyAlignment="1" applyProtection="1">
      <alignment vertical="center" shrinkToFit="1"/>
      <protection locked="0"/>
    </xf>
    <xf numFmtId="179" fontId="24" fillId="0" borderId="69" xfId="0" applyNumberFormat="1" applyFont="1" applyBorder="1" applyAlignment="1" applyProtection="1">
      <alignment vertical="center" shrinkToFit="1"/>
      <protection locked="0"/>
    </xf>
    <xf numFmtId="0" fontId="24" fillId="0" borderId="0" xfId="43" applyFont="1" applyAlignment="1">
      <alignment horizontal="center" vertical="center"/>
    </xf>
    <xf numFmtId="0" fontId="19" fillId="33" borderId="19"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24" fillId="0" borderId="0" xfId="42" applyFont="1" applyProtection="1">
      <protection locked="0"/>
    </xf>
    <xf numFmtId="0" fontId="24" fillId="0" borderId="0" xfId="43" applyFont="1" applyProtection="1">
      <alignment vertical="center"/>
      <protection locked="0"/>
    </xf>
    <xf numFmtId="0" fontId="24" fillId="0" borderId="0" xfId="43" applyFont="1" applyAlignment="1" applyProtection="1">
      <alignment horizontal="center" vertical="center" wrapText="1"/>
      <protection locked="0"/>
    </xf>
    <xf numFmtId="0" fontId="24" fillId="33" borderId="35" xfId="43" applyFont="1" applyFill="1" applyBorder="1" applyAlignment="1" applyProtection="1">
      <alignment horizontal="center" vertical="center" wrapText="1"/>
      <protection locked="0"/>
    </xf>
    <xf numFmtId="0" fontId="24" fillId="33" borderId="26" xfId="43" applyFont="1" applyFill="1" applyBorder="1" applyAlignment="1" applyProtection="1">
      <alignment horizontal="center" vertical="center" wrapText="1"/>
      <protection locked="0"/>
    </xf>
    <xf numFmtId="0" fontId="24" fillId="33" borderId="0" xfId="43" applyFont="1" applyFill="1" applyAlignment="1" applyProtection="1">
      <alignment horizontal="center" vertical="center" wrapText="1"/>
      <protection locked="0"/>
    </xf>
    <xf numFmtId="0" fontId="24" fillId="0" borderId="50" xfId="43" applyFont="1" applyBorder="1" applyAlignment="1" applyProtection="1">
      <alignment vertical="center" wrapText="1"/>
      <protection locked="0"/>
    </xf>
    <xf numFmtId="0" fontId="24" fillId="0" borderId="47" xfId="0" applyFont="1" applyBorder="1" applyAlignment="1" applyProtection="1">
      <alignment vertical="center" wrapText="1" shrinkToFit="1"/>
      <protection locked="0"/>
    </xf>
    <xf numFmtId="0" fontId="24" fillId="0" borderId="22" xfId="43" applyFont="1" applyBorder="1" applyAlignment="1" applyProtection="1">
      <alignment vertical="center" wrapText="1"/>
      <protection locked="0"/>
    </xf>
    <xf numFmtId="0" fontId="24" fillId="33" borderId="49" xfId="43" applyFont="1" applyFill="1" applyBorder="1" applyAlignment="1" applyProtection="1">
      <alignment horizontal="center" vertical="center" wrapText="1"/>
      <protection locked="0"/>
    </xf>
    <xf numFmtId="0" fontId="24" fillId="0" borderId="46" xfId="0" applyFont="1" applyBorder="1" applyAlignment="1" applyProtection="1">
      <alignment vertical="center" wrapText="1" shrinkToFit="1"/>
      <protection locked="0"/>
    </xf>
    <xf numFmtId="0" fontId="19" fillId="0" borderId="53" xfId="0" applyFont="1" applyBorder="1" applyAlignment="1" applyProtection="1">
      <alignment vertical="center" wrapText="1"/>
      <protection locked="0"/>
    </xf>
    <xf numFmtId="0" fontId="24" fillId="0" borderId="0" xfId="43" applyFont="1" applyAlignment="1" applyProtection="1">
      <alignment horizontal="left" vertical="top" wrapText="1"/>
      <protection locked="0"/>
    </xf>
    <xf numFmtId="0" fontId="24" fillId="0" borderId="0" xfId="43" applyFont="1" applyAlignment="1" applyProtection="1">
      <alignment horizontal="left" vertical="center" wrapText="1"/>
      <protection locked="0"/>
    </xf>
    <xf numFmtId="0" fontId="24" fillId="0" borderId="0" xfId="42" applyFont="1" applyAlignment="1">
      <alignment horizontal="left" vertical="top" wrapText="1"/>
    </xf>
    <xf numFmtId="0" fontId="24" fillId="0" borderId="0" xfId="42" applyFont="1" applyAlignment="1">
      <alignment vertical="top" wrapText="1"/>
    </xf>
    <xf numFmtId="0" fontId="24" fillId="0" borderId="0" xfId="42" applyFont="1" applyAlignment="1">
      <alignment horizontal="right" vertical="top"/>
    </xf>
    <xf numFmtId="0" fontId="19" fillId="0" borderId="13" xfId="0" applyFont="1" applyBorder="1" applyAlignment="1">
      <alignment wrapText="1"/>
    </xf>
    <xf numFmtId="0" fontId="24" fillId="0" borderId="0" xfId="42" applyFont="1" applyAlignment="1" applyProtection="1">
      <alignment horizontal="center"/>
      <protection locked="0"/>
    </xf>
    <xf numFmtId="0" fontId="24" fillId="0" borderId="0" xfId="42" applyFont="1" applyAlignment="1" applyProtection="1">
      <alignment wrapText="1"/>
      <protection locked="0"/>
    </xf>
    <xf numFmtId="0" fontId="24" fillId="0" borderId="0" xfId="42" applyFont="1" applyAlignment="1" applyProtection="1">
      <alignment vertical="top" wrapText="1"/>
      <protection locked="0"/>
    </xf>
    <xf numFmtId="0" fontId="24" fillId="0" borderId="26" xfId="42" applyFont="1" applyBorder="1" applyAlignment="1" applyProtection="1">
      <alignment horizontal="center" vertical="center" wrapText="1"/>
      <protection locked="0"/>
    </xf>
    <xf numFmtId="0" fontId="40" fillId="34" borderId="0" xfId="42" applyFont="1" applyFill="1" applyAlignment="1" applyProtection="1">
      <alignment horizontal="center" vertical="center" wrapText="1"/>
      <protection locked="0"/>
    </xf>
    <xf numFmtId="0" fontId="24" fillId="34" borderId="0" xfId="42" applyFont="1" applyFill="1" applyAlignment="1" applyProtection="1">
      <alignment horizontal="left" vertical="center" wrapText="1"/>
      <protection locked="0"/>
    </xf>
    <xf numFmtId="0" fontId="24" fillId="0" borderId="0" xfId="42" applyFont="1" applyAlignment="1" applyProtection="1">
      <alignment horizontal="left" vertical="top" wrapText="1"/>
      <protection locked="0"/>
    </xf>
    <xf numFmtId="0" fontId="24" fillId="0" borderId="0" xfId="42" applyFont="1" applyAlignment="1">
      <alignment horizontal="left" vertical="top"/>
    </xf>
    <xf numFmtId="0" fontId="24" fillId="0" borderId="0" xfId="42" applyFont="1" applyAlignment="1">
      <alignment wrapText="1"/>
    </xf>
    <xf numFmtId="0" fontId="24" fillId="0" borderId="0" xfId="42" applyFont="1" applyAlignment="1">
      <alignment horizontal="center"/>
    </xf>
    <xf numFmtId="0" fontId="19" fillId="0" borderId="0" xfId="0" applyFont="1" applyAlignment="1">
      <alignment wrapText="1"/>
    </xf>
    <xf numFmtId="0" fontId="24" fillId="33" borderId="26" xfId="42" applyFont="1" applyFill="1" applyBorder="1" applyAlignment="1">
      <alignment horizontal="center" vertical="center" wrapText="1"/>
    </xf>
    <xf numFmtId="0" fontId="24" fillId="0" borderId="0" xfId="42" applyFont="1" applyAlignment="1" applyProtection="1">
      <alignment horizontal="center" vertical="center"/>
      <protection locked="0"/>
    </xf>
    <xf numFmtId="0" fontId="24" fillId="0" borderId="26" xfId="42" applyFont="1" applyBorder="1" applyAlignment="1" applyProtection="1">
      <alignment vertical="center" wrapText="1"/>
      <protection locked="0"/>
    </xf>
    <xf numFmtId="0" fontId="24" fillId="33" borderId="35" xfId="42" applyFont="1" applyFill="1" applyBorder="1" applyAlignment="1">
      <alignment horizontal="center" vertical="center" wrapText="1"/>
    </xf>
    <xf numFmtId="0" fontId="24" fillId="0" borderId="0" xfId="42" applyFont="1" applyAlignment="1">
      <alignment horizontal="center" vertical="center"/>
    </xf>
    <xf numFmtId="0" fontId="38" fillId="0" borderId="58" xfId="0" applyFont="1" applyBorder="1" applyAlignment="1">
      <alignment horizontal="center" vertical="center"/>
    </xf>
    <xf numFmtId="0" fontId="38" fillId="0" borderId="59" xfId="0" applyFont="1" applyBorder="1" applyAlignment="1">
      <alignment horizontal="center" vertical="center"/>
    </xf>
    <xf numFmtId="0" fontId="38" fillId="0" borderId="67" xfId="0" applyFont="1" applyBorder="1" applyAlignment="1">
      <alignment horizontal="center" vertical="center"/>
    </xf>
    <xf numFmtId="0" fontId="35" fillId="37" borderId="55" xfId="0" applyFont="1" applyFill="1" applyBorder="1" applyAlignment="1">
      <alignment horizontal="center" vertical="center"/>
    </xf>
    <xf numFmtId="0" fontId="38" fillId="0" borderId="58" xfId="0" applyFont="1" applyBorder="1" applyAlignment="1">
      <alignment horizontal="left" vertical="center"/>
    </xf>
    <xf numFmtId="0" fontId="38" fillId="0" borderId="59" xfId="0" applyFont="1" applyBorder="1" applyAlignment="1">
      <alignment horizontal="left" vertical="center"/>
    </xf>
    <xf numFmtId="0" fontId="38" fillId="0" borderId="67" xfId="0" applyFont="1" applyBorder="1" applyAlignment="1">
      <alignment horizontal="left" vertical="center"/>
    </xf>
    <xf numFmtId="49" fontId="38" fillId="0" borderId="58" xfId="0" applyNumberFormat="1" applyFont="1" applyBorder="1" applyAlignment="1">
      <alignment horizontal="left" vertical="center"/>
    </xf>
    <xf numFmtId="49" fontId="38" fillId="0" borderId="59" xfId="0" applyNumberFormat="1" applyFont="1" applyBorder="1" applyAlignment="1">
      <alignment horizontal="left" vertical="center"/>
    </xf>
    <xf numFmtId="49" fontId="38" fillId="0" borderId="67" xfId="0" applyNumberFormat="1" applyFont="1" applyBorder="1" applyAlignment="1">
      <alignment horizontal="left" vertical="center"/>
    </xf>
    <xf numFmtId="14" fontId="38" fillId="0" borderId="55" xfId="0" applyNumberFormat="1" applyFont="1" applyBorder="1" applyAlignment="1">
      <alignment horizontal="center" vertical="center"/>
    </xf>
    <xf numFmtId="14" fontId="38" fillId="0" borderId="66" xfId="0" applyNumberFormat="1" applyFont="1" applyBorder="1" applyAlignment="1">
      <alignment horizontal="center" vertical="center"/>
    </xf>
    <xf numFmtId="49" fontId="34" fillId="0" borderId="58" xfId="0" applyNumberFormat="1" applyFont="1" applyBorder="1" applyAlignment="1" applyProtection="1">
      <alignment horizontal="left" vertical="center" shrinkToFit="1"/>
      <protection locked="0"/>
    </xf>
    <xf numFmtId="49" fontId="34" fillId="0" borderId="59" xfId="0" applyNumberFormat="1" applyFont="1" applyBorder="1" applyAlignment="1" applyProtection="1">
      <alignment horizontal="left" vertical="center" shrinkToFit="1"/>
      <protection locked="0"/>
    </xf>
    <xf numFmtId="49" fontId="34" fillId="0" borderId="67" xfId="0" applyNumberFormat="1" applyFont="1" applyBorder="1" applyAlignment="1" applyProtection="1">
      <alignment horizontal="left" vertical="center" shrinkToFit="1"/>
      <protection locked="0"/>
    </xf>
    <xf numFmtId="0" fontId="34" fillId="0" borderId="58" xfId="0" applyFont="1" applyBorder="1" applyAlignment="1" applyProtection="1">
      <alignment horizontal="left" vertical="center" shrinkToFit="1"/>
      <protection locked="0"/>
    </xf>
    <xf numFmtId="0" fontId="34" fillId="0" borderId="59" xfId="0" applyFont="1" applyBorder="1" applyAlignment="1" applyProtection="1">
      <alignment horizontal="left" vertical="center" shrinkToFit="1"/>
      <protection locked="0"/>
    </xf>
    <xf numFmtId="0" fontId="34" fillId="0" borderId="67" xfId="0" applyFont="1" applyBorder="1" applyAlignment="1" applyProtection="1">
      <alignment horizontal="left" vertical="center" shrinkToFit="1"/>
      <protection locked="0"/>
    </xf>
    <xf numFmtId="0" fontId="34" fillId="0" borderId="58" xfId="0" applyFont="1" applyBorder="1" applyAlignment="1" applyProtection="1">
      <alignment horizontal="center" vertical="center" shrinkToFit="1"/>
      <protection locked="0"/>
    </xf>
    <xf numFmtId="0" fontId="34" fillId="0" borderId="59" xfId="0" applyFont="1" applyBorder="1" applyAlignment="1" applyProtection="1">
      <alignment horizontal="center" vertical="center" shrinkToFit="1"/>
      <protection locked="0"/>
    </xf>
    <xf numFmtId="0" fontId="34" fillId="0" borderId="67" xfId="0" applyFont="1" applyBorder="1" applyAlignment="1" applyProtection="1">
      <alignment horizontal="center" vertical="center" shrinkToFit="1"/>
      <protection locked="0"/>
    </xf>
    <xf numFmtId="14" fontId="34" fillId="0" borderId="55" xfId="0" applyNumberFormat="1" applyFont="1" applyBorder="1" applyAlignment="1" applyProtection="1">
      <alignment horizontal="center" vertical="center" shrinkToFit="1"/>
      <protection locked="0"/>
    </xf>
    <xf numFmtId="14" fontId="34" fillId="0" borderId="66" xfId="0" applyNumberFormat="1" applyFont="1" applyBorder="1" applyAlignment="1" applyProtection="1">
      <alignment horizontal="center" vertical="center" shrinkToFit="1"/>
      <protection locked="0"/>
    </xf>
    <xf numFmtId="0" fontId="35" fillId="36" borderId="55" xfId="0" applyFont="1" applyFill="1" applyBorder="1" applyAlignment="1">
      <alignment horizontal="center" vertical="center"/>
    </xf>
    <xf numFmtId="0" fontId="32" fillId="39" borderId="0" xfId="0" applyFont="1" applyFill="1" applyAlignment="1">
      <alignment horizontal="left" vertical="center"/>
    </xf>
    <xf numFmtId="0" fontId="33" fillId="0" borderId="0" xfId="0" applyFont="1" applyAlignment="1">
      <alignment horizontal="left" vertical="top"/>
    </xf>
    <xf numFmtId="0" fontId="28" fillId="39" borderId="0" xfId="0" applyFont="1" applyFill="1" applyAlignment="1">
      <alignment horizontal="center" vertical="center"/>
    </xf>
    <xf numFmtId="0" fontId="28" fillId="39" borderId="54" xfId="0" applyFont="1" applyFill="1" applyBorder="1" applyAlignment="1">
      <alignment horizontal="center" vertical="center"/>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0" xfId="0" applyFont="1" applyAlignment="1">
      <alignment horizontal="right" vertical="center" wrapText="1"/>
    </xf>
    <xf numFmtId="0" fontId="19" fillId="0" borderId="0" xfId="0" applyFont="1" applyAlignment="1">
      <alignment vertical="center" wrapText="1"/>
    </xf>
    <xf numFmtId="0" fontId="19" fillId="33" borderId="19"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0" borderId="16" xfId="0" applyFont="1" applyBorder="1" applyAlignment="1">
      <alignment horizontal="left" vertical="center" wrapText="1"/>
    </xf>
    <xf numFmtId="0" fontId="19" fillId="33" borderId="18"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0" borderId="16" xfId="0" applyFont="1" applyBorder="1" applyAlignment="1">
      <alignment horizontal="center" vertical="top" wrapText="1"/>
    </xf>
    <xf numFmtId="0" fontId="19" fillId="0" borderId="16" xfId="0" applyFont="1" applyBorder="1" applyAlignment="1">
      <alignment horizontal="left" vertical="top" wrapText="1"/>
    </xf>
    <xf numFmtId="0" fontId="19" fillId="0" borderId="17" xfId="0" applyFont="1" applyBorder="1" applyAlignment="1">
      <alignment horizontal="left" vertical="top" wrapText="1"/>
    </xf>
    <xf numFmtId="0" fontId="19" fillId="0" borderId="13"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1" xfId="0" applyFont="1" applyBorder="1" applyAlignment="1">
      <alignment horizontal="left" vertical="top" wrapText="1"/>
    </xf>
    <xf numFmtId="0" fontId="19" fillId="0" borderId="14" xfId="0" applyFont="1" applyBorder="1" applyAlignment="1">
      <alignment horizontal="left" vertical="top" wrapText="1"/>
    </xf>
    <xf numFmtId="0" fontId="19" fillId="0" borderId="0" xfId="0" applyFont="1" applyAlignment="1">
      <alignment horizontal="left" vertical="top" wrapText="1"/>
    </xf>
    <xf numFmtId="0" fontId="19" fillId="0" borderId="10" xfId="0" applyFont="1" applyBorder="1" applyAlignment="1">
      <alignment horizontal="left" vertical="top" wrapText="1"/>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19" fillId="0" borderId="19" xfId="0" applyFont="1" applyBorder="1" applyAlignment="1" applyProtection="1">
      <alignment horizontal="center" vertical="center" wrapText="1"/>
      <protection locked="0"/>
    </xf>
    <xf numFmtId="0" fontId="19" fillId="0" borderId="20"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178" fontId="19" fillId="0" borderId="19" xfId="0" applyNumberFormat="1" applyFont="1" applyBorder="1" applyAlignment="1">
      <alignment horizontal="right" vertical="center"/>
    </xf>
    <xf numFmtId="178" fontId="19" fillId="0" borderId="18" xfId="0" applyNumberFormat="1" applyFont="1" applyBorder="1" applyAlignment="1">
      <alignment horizontal="right" vertical="center"/>
    </xf>
    <xf numFmtId="178" fontId="19" fillId="0" borderId="20" xfId="0" applyNumberFormat="1" applyFont="1" applyBorder="1" applyAlignment="1">
      <alignment horizontal="right" vertical="center"/>
    </xf>
    <xf numFmtId="58" fontId="19" fillId="0" borderId="19" xfId="0" applyNumberFormat="1" applyFont="1" applyBorder="1" applyAlignment="1" applyProtection="1">
      <alignment horizontal="center" vertical="center" wrapText="1"/>
      <protection locked="0"/>
    </xf>
    <xf numFmtId="58" fontId="19" fillId="0" borderId="18" xfId="0" applyNumberFormat="1" applyFont="1" applyBorder="1" applyAlignment="1" applyProtection="1">
      <alignment horizontal="center" vertical="center" wrapText="1"/>
      <protection locked="0"/>
    </xf>
    <xf numFmtId="58" fontId="19" fillId="0" borderId="20" xfId="0" applyNumberFormat="1" applyFont="1" applyBorder="1" applyAlignment="1" applyProtection="1">
      <alignment horizontal="center" vertical="center" wrapText="1"/>
      <protection locked="0"/>
    </xf>
    <xf numFmtId="0" fontId="27" fillId="0" borderId="42" xfId="0" applyFont="1" applyBorder="1" applyAlignment="1" applyProtection="1">
      <alignment horizontal="left" vertical="center"/>
      <protection locked="0"/>
    </xf>
    <xf numFmtId="0" fontId="27" fillId="0" borderId="43" xfId="0" applyFont="1" applyBorder="1" applyAlignment="1" applyProtection="1">
      <alignment horizontal="left" vertical="center"/>
      <protection locked="0"/>
    </xf>
    <xf numFmtId="0" fontId="19" fillId="0" borderId="44" xfId="0" applyFont="1" applyBorder="1" applyAlignment="1" applyProtection="1">
      <alignment horizontal="right" vertical="center" wrapText="1"/>
      <protection locked="0"/>
    </xf>
    <xf numFmtId="0" fontId="19" fillId="0" borderId="24" xfId="0" applyFont="1" applyBorder="1" applyAlignment="1" applyProtection="1">
      <alignment horizontal="right" vertical="center" wrapText="1"/>
      <protection locked="0"/>
    </xf>
    <xf numFmtId="0" fontId="19" fillId="0" borderId="24" xfId="0" applyFont="1" applyBorder="1" applyAlignment="1">
      <alignment horizontal="center" vertical="center" wrapText="1"/>
    </xf>
    <xf numFmtId="0" fontId="19" fillId="0" borderId="45" xfId="0" applyFont="1" applyBorder="1" applyAlignment="1">
      <alignment horizontal="center" vertical="center" wrapText="1"/>
    </xf>
    <xf numFmtId="178" fontId="19" fillId="0" borderId="39" xfId="0" applyNumberFormat="1" applyFont="1" applyBorder="1" applyAlignment="1" applyProtection="1">
      <alignment horizontal="right" vertical="center" wrapText="1"/>
      <protection locked="0"/>
    </xf>
    <xf numFmtId="178" fontId="19" fillId="0" borderId="40" xfId="0" applyNumberFormat="1" applyFont="1" applyBorder="1" applyAlignment="1" applyProtection="1">
      <alignment horizontal="right" vertical="center" wrapText="1"/>
      <protection locked="0"/>
    </xf>
    <xf numFmtId="178" fontId="19" fillId="0" borderId="19" xfId="0" applyNumberFormat="1" applyFont="1" applyBorder="1" applyAlignment="1" applyProtection="1">
      <alignment horizontal="right" vertical="center" wrapText="1"/>
      <protection locked="0"/>
    </xf>
    <xf numFmtId="178" fontId="19" fillId="0" borderId="18" xfId="0" applyNumberFormat="1" applyFont="1" applyBorder="1" applyAlignment="1" applyProtection="1">
      <alignment horizontal="right" vertical="center" wrapText="1"/>
      <protection locked="0"/>
    </xf>
    <xf numFmtId="181" fontId="19" fillId="0" borderId="41" xfId="0" applyNumberFormat="1" applyFont="1" applyBorder="1" applyAlignment="1" applyProtection="1">
      <alignment horizontal="right" vertical="center" wrapText="1"/>
      <protection locked="0"/>
    </xf>
    <xf numFmtId="181" fontId="19" fillId="0" borderId="42" xfId="0" applyNumberFormat="1" applyFont="1" applyBorder="1" applyAlignment="1" applyProtection="1">
      <alignment horizontal="right" vertical="center" wrapText="1"/>
      <protection locked="0"/>
    </xf>
    <xf numFmtId="0" fontId="25" fillId="33" borderId="18" xfId="0" applyFont="1" applyFill="1" applyBorder="1" applyAlignment="1">
      <alignment horizontal="center" vertical="center" wrapText="1"/>
    </xf>
    <xf numFmtId="0" fontId="25" fillId="33" borderId="20" xfId="0" applyFont="1" applyFill="1" applyBorder="1" applyAlignment="1">
      <alignment horizontal="center"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178" fontId="19" fillId="0" borderId="23" xfId="0" applyNumberFormat="1" applyFont="1" applyBorder="1" applyAlignment="1" applyProtection="1">
      <alignment horizontal="right" vertical="center" wrapText="1"/>
      <protection locked="0"/>
    </xf>
    <xf numFmtId="178" fontId="19" fillId="0" borderId="25" xfId="0" applyNumberFormat="1" applyFont="1" applyBorder="1" applyAlignment="1" applyProtection="1">
      <alignment horizontal="right" vertical="center" wrapText="1"/>
      <protection locked="0"/>
    </xf>
    <xf numFmtId="0" fontId="19" fillId="33" borderId="39" xfId="0" applyFont="1" applyFill="1" applyBorder="1" applyAlignment="1">
      <alignment horizontal="center" vertical="center" wrapText="1"/>
    </xf>
    <xf numFmtId="0" fontId="25" fillId="33" borderId="36" xfId="0" applyFont="1" applyFill="1" applyBorder="1" applyAlignment="1">
      <alignment horizontal="center" vertical="center" wrapText="1"/>
    </xf>
    <xf numFmtId="0" fontId="25" fillId="33" borderId="36" xfId="0" applyFont="1" applyFill="1" applyBorder="1" applyAlignment="1">
      <alignment vertical="center" wrapText="1"/>
    </xf>
    <xf numFmtId="0" fontId="25" fillId="33" borderId="37" xfId="0" applyFont="1" applyFill="1" applyBorder="1" applyAlignment="1">
      <alignment vertical="center" wrapText="1"/>
    </xf>
    <xf numFmtId="178" fontId="19" fillId="0" borderId="15" xfId="0" applyNumberFormat="1" applyFont="1" applyBorder="1" applyAlignment="1" applyProtection="1">
      <alignment horizontal="right" vertical="center" wrapText="1"/>
      <protection locked="0"/>
    </xf>
    <xf numFmtId="178" fontId="19" fillId="0" borderId="17" xfId="0" applyNumberFormat="1" applyFont="1" applyBorder="1" applyAlignment="1" applyProtection="1">
      <alignment horizontal="right" vertical="center" wrapText="1"/>
      <protection locked="0"/>
    </xf>
    <xf numFmtId="0" fontId="19" fillId="33" borderId="11" xfId="0" applyFont="1" applyFill="1" applyBorder="1" applyAlignment="1">
      <alignment horizontal="center" vertical="center" wrapText="1"/>
    </xf>
    <xf numFmtId="0" fontId="19" fillId="33" borderId="41" xfId="0" applyFont="1" applyFill="1" applyBorder="1" applyAlignment="1">
      <alignment horizontal="left" vertical="center" wrapText="1"/>
    </xf>
    <xf numFmtId="0" fontId="19" fillId="33" borderId="42" xfId="0" applyFont="1" applyFill="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39" xfId="0" applyFont="1" applyFill="1" applyBorder="1" applyAlignment="1">
      <alignment horizontal="left" vertical="center" wrapText="1"/>
    </xf>
    <xf numFmtId="0" fontId="19" fillId="33" borderId="40" xfId="0" applyFont="1" applyFill="1" applyBorder="1" applyAlignment="1">
      <alignment horizontal="left" vertical="center" wrapText="1"/>
    </xf>
    <xf numFmtId="0" fontId="19" fillId="33" borderId="13" xfId="0" applyFont="1" applyFill="1" applyBorder="1" applyAlignment="1">
      <alignment horizontal="left" vertical="center" wrapText="1"/>
    </xf>
    <xf numFmtId="0" fontId="19" fillId="33" borderId="11" xfId="0" applyFont="1" applyFill="1" applyBorder="1" applyAlignment="1">
      <alignment horizontal="left" vertical="center" wrapText="1"/>
    </xf>
    <xf numFmtId="178" fontId="19" fillId="0" borderId="26" xfId="0" applyNumberFormat="1" applyFont="1" applyBorder="1" applyAlignment="1" applyProtection="1">
      <alignment horizontal="center" vertical="center" wrapText="1"/>
      <protection locked="0"/>
    </xf>
    <xf numFmtId="0" fontId="24" fillId="33" borderId="26" xfId="0" applyFont="1" applyFill="1" applyBorder="1" applyAlignment="1">
      <alignment horizontal="center" vertical="center"/>
    </xf>
    <xf numFmtId="0" fontId="19" fillId="33" borderId="35" xfId="0" applyFont="1" applyFill="1" applyBorder="1" applyAlignment="1">
      <alignment horizontal="center" vertical="center" wrapText="1"/>
    </xf>
    <xf numFmtId="0" fontId="24" fillId="0" borderId="26" xfId="0" applyFont="1" applyBorder="1" applyAlignment="1">
      <alignment horizontal="left" vertical="center"/>
    </xf>
    <xf numFmtId="0" fontId="24" fillId="0" borderId="23" xfId="0" applyFont="1" applyBorder="1" applyAlignment="1">
      <alignment horizontal="left" vertical="center"/>
    </xf>
    <xf numFmtId="0" fontId="24" fillId="0" borderId="19" xfId="0" applyFont="1" applyBorder="1" applyAlignment="1">
      <alignment horizontal="center" vertical="center"/>
    </xf>
    <xf numFmtId="0" fontId="24" fillId="0" borderId="18" xfId="0" applyFont="1" applyBorder="1" applyAlignment="1">
      <alignment horizontal="center" vertical="center"/>
    </xf>
    <xf numFmtId="0" fontId="24" fillId="0" borderId="48" xfId="0" applyFont="1" applyBorder="1" applyAlignment="1">
      <alignment horizontal="center" vertical="center"/>
    </xf>
    <xf numFmtId="0" fontId="24" fillId="0" borderId="0" xfId="43" applyFont="1" applyAlignment="1">
      <alignment horizontal="left" vertical="center" wrapText="1"/>
    </xf>
    <xf numFmtId="0" fontId="24" fillId="0" borderId="0" xfId="43" applyFont="1" applyAlignment="1">
      <alignment horizontal="left" vertical="center"/>
    </xf>
    <xf numFmtId="0" fontId="24" fillId="33" borderId="30" xfId="43" applyFont="1" applyFill="1" applyBorder="1" applyAlignment="1" applyProtection="1">
      <alignment horizontal="center" vertical="center" wrapText="1"/>
      <protection locked="0"/>
    </xf>
    <xf numFmtId="0" fontId="24" fillId="33" borderId="32" xfId="43" applyFont="1" applyFill="1" applyBorder="1" applyAlignment="1" applyProtection="1">
      <alignment horizontal="center" vertical="center" wrapText="1"/>
      <protection locked="0"/>
    </xf>
    <xf numFmtId="0" fontId="19" fillId="0" borderId="15" xfId="0" applyFont="1" applyBorder="1" applyAlignment="1">
      <alignment horizontal="left" vertical="center" wrapText="1"/>
    </xf>
    <xf numFmtId="0" fontId="19" fillId="0" borderId="17" xfId="0" applyFont="1" applyBorder="1" applyAlignment="1">
      <alignment horizontal="left" vertical="center" wrapText="1"/>
    </xf>
    <xf numFmtId="0" fontId="24" fillId="33" borderId="23" xfId="43" applyFont="1" applyFill="1" applyBorder="1" applyAlignment="1" applyProtection="1">
      <alignment horizontal="center" vertical="center"/>
      <protection locked="0"/>
    </xf>
    <xf numFmtId="0" fontId="24" fillId="33" borderId="25" xfId="43" applyFont="1" applyFill="1" applyBorder="1" applyAlignment="1" applyProtection="1">
      <alignment horizontal="center" vertical="center"/>
      <protection locked="0"/>
    </xf>
    <xf numFmtId="0" fontId="24" fillId="0" borderId="28" xfId="43" applyFont="1" applyBorder="1" applyAlignment="1" applyProtection="1">
      <alignment horizontal="left" vertical="center"/>
      <protection locked="0"/>
    </xf>
    <xf numFmtId="0" fontId="24" fillId="0" borderId="51" xfId="43" applyFont="1" applyBorder="1" applyAlignment="1" applyProtection="1">
      <alignment horizontal="left" vertical="center"/>
      <protection locked="0"/>
    </xf>
    <xf numFmtId="0" fontId="24" fillId="0" borderId="29" xfId="43" applyFont="1" applyBorder="1" applyAlignment="1" applyProtection="1">
      <alignment horizontal="left" vertical="center"/>
      <protection locked="0"/>
    </xf>
    <xf numFmtId="0" fontId="24" fillId="0" borderId="49" xfId="43" applyFont="1" applyBorder="1" applyAlignment="1" applyProtection="1">
      <alignment horizontal="left" vertical="center"/>
      <protection locked="0"/>
    </xf>
    <xf numFmtId="0" fontId="24" fillId="0" borderId="0" xfId="42" applyFont="1" applyAlignment="1">
      <alignment horizontal="left" vertical="top" wrapText="1"/>
    </xf>
    <xf numFmtId="0" fontId="24" fillId="0" borderId="0" xfId="42" applyFont="1" applyAlignment="1">
      <alignment horizontal="center" vertical="center" wrapText="1"/>
    </xf>
    <xf numFmtId="0" fontId="24" fillId="0" borderId="0" xfId="43" applyFont="1" applyAlignment="1">
      <alignment horizontal="center" vertical="center" wrapText="1"/>
    </xf>
    <xf numFmtId="0" fontId="24" fillId="0" borderId="0" xfId="43" applyFont="1" applyAlignment="1">
      <alignment horizontal="center" vertical="center"/>
    </xf>
    <xf numFmtId="0" fontId="19" fillId="0" borderId="14" xfId="0" applyFont="1" applyBorder="1" applyAlignment="1">
      <alignment horizontal="left" vertical="center" wrapText="1"/>
    </xf>
    <xf numFmtId="0" fontId="19" fillId="0" borderId="10" xfId="0" applyFont="1" applyBorder="1" applyAlignment="1">
      <alignment horizontal="left" vertical="center" wrapText="1"/>
    </xf>
    <xf numFmtId="0" fontId="24" fillId="0" borderId="65" xfId="43" applyFont="1" applyBorder="1" applyAlignment="1" applyProtection="1">
      <alignment horizontal="right" vertical="center"/>
      <protection locked="0"/>
    </xf>
    <xf numFmtId="0" fontId="40" fillId="0" borderId="27" xfId="0" applyFont="1" applyBorder="1" applyAlignment="1" applyProtection="1">
      <alignment horizontal="center" vertical="center" wrapText="1" shrinkToFit="1"/>
      <protection locked="0"/>
    </xf>
    <xf numFmtId="0" fontId="24" fillId="0" borderId="65" xfId="43" applyFont="1" applyBorder="1" applyAlignment="1">
      <alignment horizontal="right" vertical="center"/>
    </xf>
    <xf numFmtId="0" fontId="19" fillId="39" borderId="63" xfId="0" applyFont="1" applyFill="1" applyBorder="1" applyAlignment="1">
      <alignment horizontal="center" vertical="center" wrapText="1"/>
    </xf>
    <xf numFmtId="0" fontId="19" fillId="39" borderId="64" xfId="0" applyFont="1" applyFill="1" applyBorder="1" applyAlignment="1">
      <alignment horizontal="center" vertical="center" wrapText="1"/>
    </xf>
    <xf numFmtId="0" fontId="28" fillId="39" borderId="61" xfId="0" applyFont="1" applyFill="1" applyBorder="1" applyAlignment="1">
      <alignment horizontal="center" vertical="center"/>
    </xf>
    <xf numFmtId="0" fontId="24" fillId="33" borderId="23" xfId="42" applyFont="1" applyFill="1" applyBorder="1" applyAlignment="1">
      <alignment horizontal="center" vertical="center" wrapText="1"/>
    </xf>
    <xf numFmtId="0" fontId="24" fillId="33" borderId="24" xfId="42" applyFont="1" applyFill="1" applyBorder="1" applyAlignment="1">
      <alignment horizontal="center" vertical="center" wrapText="1"/>
    </xf>
    <xf numFmtId="0" fontId="24" fillId="33" borderId="25" xfId="42" applyFont="1" applyFill="1" applyBorder="1" applyAlignment="1">
      <alignment horizontal="center" vertical="center" wrapText="1"/>
    </xf>
    <xf numFmtId="0" fontId="24" fillId="0" borderId="23" xfId="42" applyFont="1" applyBorder="1" applyAlignment="1" applyProtection="1">
      <alignment horizontal="left" vertical="center" wrapText="1"/>
      <protection locked="0"/>
    </xf>
    <xf numFmtId="0" fontId="24" fillId="0" borderId="24" xfId="42" applyFont="1" applyBorder="1" applyAlignment="1" applyProtection="1">
      <alignment horizontal="left" vertical="center" wrapText="1"/>
      <protection locked="0"/>
    </xf>
    <xf numFmtId="0" fontId="24" fillId="0" borderId="25" xfId="42" applyFont="1" applyBorder="1" applyAlignment="1" applyProtection="1">
      <alignment horizontal="left" vertical="center" wrapText="1"/>
      <protection locked="0"/>
    </xf>
    <xf numFmtId="0" fontId="24" fillId="0" borderId="33" xfId="42" applyFont="1" applyBorder="1" applyAlignment="1" applyProtection="1">
      <alignment horizontal="left" vertical="center" wrapText="1"/>
      <protection locked="0"/>
    </xf>
    <xf numFmtId="0" fontId="19" fillId="33" borderId="14"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19" fillId="0" borderId="26" xfId="0" applyFont="1" applyBorder="1" applyAlignment="1">
      <alignment horizontal="center" vertical="center" wrapText="1"/>
    </xf>
    <xf numFmtId="0" fontId="19" fillId="33" borderId="26" xfId="0" applyFont="1" applyFill="1" applyBorder="1" applyAlignment="1">
      <alignment horizontal="center" vertical="center" wrapText="1"/>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0" borderId="11" xfId="43" applyFont="1" applyBorder="1" applyAlignment="1">
      <alignment horizontal="left" vertical="center"/>
    </xf>
    <xf numFmtId="0" fontId="24" fillId="0" borderId="12" xfId="43" applyFont="1" applyBorder="1" applyAlignment="1">
      <alignment horizontal="left" vertical="center"/>
    </xf>
    <xf numFmtId="0" fontId="19" fillId="0" borderId="13" xfId="0" applyFont="1" applyBorder="1" applyAlignment="1">
      <alignment horizontal="left" wrapText="1"/>
    </xf>
    <xf numFmtId="0" fontId="19" fillId="0" borderId="11" xfId="0" applyFont="1" applyBorder="1" applyAlignment="1">
      <alignment horizontal="left" wrapText="1"/>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xf numFmtId="0" fontId="24" fillId="0" borderId="0" xfId="0" applyFont="1" applyAlignment="1">
      <alignment horizontal="left" vertical="center"/>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0" fontId="24" fillId="33" borderId="24" xfId="0" applyFont="1" applyFill="1" applyBorder="1" applyAlignment="1">
      <alignment horizontal="center" vertical="center"/>
    </xf>
    <xf numFmtId="0" fontId="24" fillId="0" borderId="0" xfId="0" applyFont="1" applyAlignment="1">
      <alignment horizontal="left" vertical="center" wrapText="1"/>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0" borderId="0" xfId="0" applyFont="1" applyAlignment="1">
      <alignment horizontal="justify" vertical="center" wrapText="1"/>
    </xf>
    <xf numFmtId="177" fontId="24" fillId="0" borderId="18" xfId="0" applyNumberFormat="1" applyFont="1" applyBorder="1" applyAlignment="1" applyProtection="1">
      <alignment horizontal="center" vertical="center"/>
      <protection locked="0"/>
    </xf>
    <xf numFmtId="177" fontId="24" fillId="0" borderId="20" xfId="0" applyNumberFormat="1" applyFont="1" applyBorder="1" applyAlignment="1" applyProtection="1">
      <alignment horizontal="center" vertical="center"/>
      <protection locked="0"/>
    </xf>
    <xf numFmtId="177" fontId="24" fillId="0" borderId="13" xfId="0" applyNumberFormat="1" applyFont="1" applyBorder="1" applyAlignment="1" applyProtection="1">
      <alignment horizontal="right" vertical="center"/>
      <protection locked="0"/>
    </xf>
    <xf numFmtId="177" fontId="24" fillId="0" borderId="12" xfId="0" applyNumberFormat="1" applyFont="1" applyBorder="1" applyAlignment="1" applyProtection="1">
      <alignment horizontal="right" vertical="center"/>
      <protection locked="0"/>
    </xf>
    <xf numFmtId="177" fontId="24" fillId="0" borderId="11" xfId="0" applyNumberFormat="1" applyFont="1" applyBorder="1" applyAlignment="1" applyProtection="1">
      <alignment horizontal="right" vertical="center"/>
      <protection locked="0"/>
    </xf>
    <xf numFmtId="0" fontId="24" fillId="0" borderId="23" xfId="0" applyFont="1" applyBorder="1" applyAlignment="1" applyProtection="1">
      <alignment horizontal="center" vertical="center"/>
      <protection locked="0"/>
    </xf>
    <xf numFmtId="0" fontId="24" fillId="0" borderId="25" xfId="0" applyFont="1" applyBorder="1" applyAlignment="1" applyProtection="1">
      <alignment horizontal="center" vertical="center"/>
      <protection locked="0"/>
    </xf>
    <xf numFmtId="0" fontId="24" fillId="0" borderId="24" xfId="0" applyFont="1" applyBorder="1" applyAlignment="1" applyProtection="1">
      <alignment horizontal="center" vertical="center"/>
      <protection locked="0"/>
    </xf>
    <xf numFmtId="0" fontId="26"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180" fontId="24" fillId="0" borderId="23" xfId="0" applyNumberFormat="1" applyFont="1" applyBorder="1" applyAlignment="1" applyProtection="1">
      <alignment horizontal="right" vertical="center"/>
      <protection locked="0"/>
    </xf>
    <xf numFmtId="180" fontId="24" fillId="0" borderId="25" xfId="0" applyNumberFormat="1" applyFont="1" applyBorder="1" applyAlignment="1" applyProtection="1">
      <alignment horizontal="right" vertical="center"/>
      <protection locked="0"/>
    </xf>
    <xf numFmtId="180" fontId="24" fillId="0" borderId="23" xfId="0" applyNumberFormat="1" applyFont="1" applyBorder="1" applyAlignment="1">
      <alignment horizontal="right" vertical="center"/>
    </xf>
    <xf numFmtId="180" fontId="24" fillId="0" borderId="25" xfId="0" applyNumberFormat="1" applyFont="1" applyBorder="1" applyAlignment="1">
      <alignment horizontal="right" vertical="center"/>
    </xf>
    <xf numFmtId="180" fontId="24" fillId="0" borderId="24" xfId="0" applyNumberFormat="1" applyFont="1" applyBorder="1" applyAlignment="1">
      <alignment horizontal="right" vertical="center"/>
    </xf>
    <xf numFmtId="0" fontId="24" fillId="33" borderId="23" xfId="0" applyFont="1" applyFill="1" applyBorder="1" applyAlignment="1">
      <alignment horizontal="center" vertical="center" wrapText="1"/>
    </xf>
    <xf numFmtId="0" fontId="24" fillId="0" borderId="23" xfId="0" applyFont="1" applyBorder="1" applyAlignment="1">
      <alignment horizontal="center" vertical="center"/>
    </xf>
    <xf numFmtId="0" fontId="24" fillId="0" borderId="25" xfId="0" applyFont="1" applyBorder="1" applyAlignment="1">
      <alignment horizontal="center" vertical="center"/>
    </xf>
    <xf numFmtId="0" fontId="24" fillId="0" borderId="36" xfId="0" applyFont="1" applyBorder="1" applyAlignment="1">
      <alignment horizontal="left" vertical="center"/>
    </xf>
    <xf numFmtId="0" fontId="19" fillId="0" borderId="13" xfId="0" applyFont="1" applyBorder="1" applyAlignment="1">
      <alignment horizontal="center" vertical="center"/>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19" fillId="0" borderId="10" xfId="0" applyFont="1" applyBorder="1" applyAlignment="1">
      <alignment horizontal="center" vertical="center"/>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Border="1" applyAlignment="1" applyProtection="1">
      <alignment horizontal="center" vertical="center" wrapText="1"/>
      <protection locked="0"/>
    </xf>
    <xf numFmtId="0" fontId="24" fillId="0" borderId="12" xfId="0" applyFont="1" applyBorder="1" applyAlignment="1" applyProtection="1">
      <alignment horizontal="center" vertical="center" wrapText="1"/>
      <protection locked="0"/>
    </xf>
    <xf numFmtId="0" fontId="24" fillId="0" borderId="14" xfId="0" applyFont="1" applyBorder="1" applyAlignment="1" applyProtection="1">
      <alignment horizontal="center" vertical="center" wrapText="1"/>
      <protection locked="0"/>
    </xf>
    <xf numFmtId="0" fontId="24" fillId="0" borderId="10" xfId="0" applyFont="1" applyBorder="1" applyAlignment="1" applyProtection="1">
      <alignment horizontal="center" vertical="center" wrapText="1"/>
      <protection locked="0"/>
    </xf>
    <xf numFmtId="0" fontId="24" fillId="0" borderId="15" xfId="0" applyFont="1" applyBorder="1" applyAlignment="1" applyProtection="1">
      <alignment horizontal="center" vertical="center" wrapText="1"/>
      <protection locked="0"/>
    </xf>
    <xf numFmtId="0" fontId="24" fillId="0" borderId="17" xfId="0" applyFont="1" applyBorder="1" applyAlignment="1" applyProtection="1">
      <alignment horizontal="center" vertical="center" wrapText="1"/>
      <protection locked="0"/>
    </xf>
    <xf numFmtId="0" fontId="24" fillId="0" borderId="0" xfId="0" applyFont="1" applyAlignment="1">
      <alignment horizontal="center" vertical="center"/>
    </xf>
    <xf numFmtId="0" fontId="24" fillId="0" borderId="0" xfId="0" applyFont="1" applyAlignment="1">
      <alignment horizontal="right"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24" fillId="0" borderId="10" xfId="0" applyFont="1" applyBorder="1" applyAlignment="1">
      <alignment horizontal="left" vertical="center" wrapText="1"/>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4" fillId="0" borderId="11" xfId="0" applyFont="1" applyBorder="1" applyAlignment="1" applyProtection="1">
      <alignment horizontal="center" vertical="center" wrapText="1"/>
      <protection locked="0"/>
    </xf>
    <xf numFmtId="0" fontId="24" fillId="0" borderId="0" xfId="0" applyFont="1" applyAlignment="1" applyProtection="1">
      <alignment horizontal="center" vertical="center" wrapText="1"/>
      <protection locked="0"/>
    </xf>
    <xf numFmtId="0" fontId="24" fillId="0" borderId="16" xfId="0" applyFont="1" applyBorder="1" applyAlignment="1" applyProtection="1">
      <alignment horizontal="center" vertical="center" wrapText="1"/>
      <protection locked="0"/>
    </xf>
    <xf numFmtId="0" fontId="24" fillId="0" borderId="13" xfId="0" applyFont="1" applyBorder="1" applyAlignment="1" applyProtection="1">
      <alignment horizontal="right" vertical="center" wrapText="1"/>
      <protection locked="0"/>
    </xf>
    <xf numFmtId="0" fontId="24" fillId="0" borderId="11" xfId="0" applyFont="1" applyBorder="1" applyAlignment="1" applyProtection="1">
      <alignment horizontal="right" vertical="center" wrapText="1"/>
      <protection locked="0"/>
    </xf>
    <xf numFmtId="0" fontId="24" fillId="0" borderId="14" xfId="0" applyFont="1" applyBorder="1" applyAlignment="1" applyProtection="1">
      <alignment horizontal="right" vertical="center" wrapText="1"/>
      <protection locked="0"/>
    </xf>
    <xf numFmtId="0" fontId="24" fillId="0" borderId="0" xfId="0" applyFont="1" applyAlignment="1" applyProtection="1">
      <alignment horizontal="right" vertical="center" wrapText="1"/>
      <protection locked="0"/>
    </xf>
    <xf numFmtId="0" fontId="24" fillId="0" borderId="15" xfId="0" applyFont="1" applyBorder="1" applyAlignment="1" applyProtection="1">
      <alignment horizontal="right" vertical="center" wrapText="1"/>
      <protection locked="0"/>
    </xf>
    <xf numFmtId="0" fontId="24" fillId="0" borderId="16" xfId="0" applyFont="1" applyBorder="1" applyAlignment="1" applyProtection="1">
      <alignment horizontal="right" vertical="center" wrapText="1"/>
      <protection locked="0"/>
    </xf>
    <xf numFmtId="0" fontId="24" fillId="0" borderId="16" xfId="0" applyFont="1" applyBorder="1" applyAlignment="1">
      <alignment horizontal="left" vertical="center"/>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xr:uid="{00000000-0005-0000-0000-000020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A000000}"/>
    <cellStyle name="標準 3" xfId="45" xr:uid="{00000000-0005-0000-0000-00002B000000}"/>
    <cellStyle name="標準 4" xfId="43" xr:uid="{00000000-0005-0000-0000-00002C000000}"/>
    <cellStyle name="標準 5" xfId="46" xr:uid="{00000000-0005-0000-0000-00002D000000}"/>
    <cellStyle name="良い" xfId="6" builtinId="26" customBuiltin="1"/>
  </cellStyles>
  <dxfs count="72">
    <dxf>
      <fill>
        <patternFill>
          <bgColor rgb="FFFFFF00"/>
        </patternFill>
      </fill>
    </dxf>
    <dxf>
      <fill>
        <patternFill patternType="none">
          <bgColor auto="1"/>
        </patternFill>
      </fill>
    </dxf>
    <dxf>
      <fill>
        <patternFill>
          <bgColor theme="0" tint="-0.499984740745262"/>
        </patternFill>
      </fill>
    </dxf>
    <dxf>
      <fill>
        <patternFill>
          <bgColor rgb="FFFFFF00"/>
        </patternFill>
      </fill>
    </dxf>
    <dxf>
      <fill>
        <patternFill>
          <bgColor theme="0" tint="-0.499984740745262"/>
        </patternFill>
      </fill>
    </dxf>
    <dxf>
      <fill>
        <patternFill>
          <bgColor rgb="FFFFFF00"/>
        </patternFill>
      </fill>
    </dxf>
    <dxf>
      <fill>
        <patternFill>
          <bgColor rgb="FFFFFFCC"/>
        </patternFill>
      </fill>
    </dxf>
    <dxf>
      <fill>
        <patternFill patternType="solid">
          <fgColor rgb="FFFFFF00"/>
          <bgColor rgb="FFFFFF00"/>
        </patternFill>
      </fill>
    </dxf>
    <dxf>
      <fill>
        <patternFill patternType="solid">
          <fgColor rgb="FFFFFF00"/>
          <bgColor rgb="FFFFFF00"/>
        </patternFill>
      </fill>
    </dxf>
    <dxf>
      <fill>
        <patternFill>
          <bgColor theme="4" tint="0.39994506668294322"/>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theme="4" tint="0.39994506668294322"/>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theme="4" tint="0.39994506668294322"/>
        </patternFill>
      </fill>
    </dxf>
    <dxf>
      <fill>
        <patternFill>
          <bgColor theme="4" tint="0.39994506668294322"/>
        </patternFill>
      </fill>
    </dxf>
    <dxf>
      <fill>
        <patternFill>
          <bgColor rgb="FFFFFF00"/>
        </patternFill>
      </fill>
    </dxf>
    <dxf>
      <fill>
        <patternFill>
          <bgColor rgb="FFFFFFCC"/>
        </patternFill>
      </fill>
    </dxf>
    <dxf>
      <fill>
        <patternFill>
          <bgColor rgb="FFFFFFCC"/>
        </patternFill>
      </fill>
    </dxf>
    <dxf>
      <fill>
        <patternFill patternType="solid">
          <fgColor rgb="FFFFFF00"/>
          <bgColor rgb="FFFFFF00"/>
        </patternFill>
      </fill>
    </dxf>
    <dxf>
      <fill>
        <patternFill>
          <bgColor rgb="FFFFFF00"/>
        </patternFill>
      </fill>
    </dxf>
    <dxf>
      <fill>
        <patternFill patternType="darkGray">
          <fgColor rgb="FFFFFF00"/>
          <bgColor rgb="FFFFFF00"/>
        </patternFill>
      </fill>
    </dxf>
    <dxf>
      <fill>
        <patternFill patternType="solid">
          <fgColor rgb="FFFFFF00"/>
          <bgColor rgb="FFFFFF00"/>
        </patternFill>
      </fill>
    </dxf>
    <dxf>
      <fill>
        <patternFill>
          <bgColor rgb="FFFFFF00"/>
        </patternFill>
      </fill>
    </dxf>
    <dxf>
      <fill>
        <patternFill patternType="none">
          <bgColor auto="1"/>
        </patternFill>
      </fill>
    </dxf>
    <dxf>
      <fill>
        <patternFill>
          <bgColor rgb="FFFFFFCC"/>
        </patternFill>
      </fill>
    </dxf>
    <dxf>
      <fill>
        <patternFill patternType="solid">
          <fgColor rgb="FFFFFF00"/>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582704</xdr:colOff>
      <xdr:row>6</xdr:row>
      <xdr:rowOff>166184</xdr:rowOff>
    </xdr:from>
    <xdr:to>
      <xdr:col>18</xdr:col>
      <xdr:colOff>671</xdr:colOff>
      <xdr:row>12</xdr:row>
      <xdr:rowOff>37428</xdr:rowOff>
    </xdr:to>
    <xdr:sp macro="" textlink="">
      <xdr:nvSpPr>
        <xdr:cNvPr id="2" name="テキスト ボックス 1">
          <a:extLst>
            <a:ext uri="{FF2B5EF4-FFF2-40B4-BE49-F238E27FC236}">
              <a16:creationId xmlns:a16="http://schemas.microsoft.com/office/drawing/2014/main" id="{C36D9E49-8F4A-4DCC-9874-26C591D80175}"/>
            </a:ext>
          </a:extLst>
        </xdr:cNvPr>
        <xdr:cNvSpPr txBox="1"/>
      </xdr:nvSpPr>
      <xdr:spPr>
        <a:xfrm>
          <a:off x="10309410" y="1589331"/>
          <a:ext cx="2757320" cy="147368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xdr:col>
      <xdr:colOff>37763</xdr:colOff>
      <xdr:row>7</xdr:row>
      <xdr:rowOff>215827</xdr:rowOff>
    </xdr:from>
    <xdr:to>
      <xdr:col>7</xdr:col>
      <xdr:colOff>584611</xdr:colOff>
      <xdr:row>10</xdr:row>
      <xdr:rowOff>145678</xdr:rowOff>
    </xdr:to>
    <xdr:sp macro="" textlink="">
      <xdr:nvSpPr>
        <xdr:cNvPr id="3" name="テキスト ボックス 2">
          <a:extLst>
            <a:ext uri="{FF2B5EF4-FFF2-40B4-BE49-F238E27FC236}">
              <a16:creationId xmlns:a16="http://schemas.microsoft.com/office/drawing/2014/main" id="{EE0E2A9D-4647-4A27-85D8-003E5F20F19F}"/>
            </a:ext>
          </a:extLst>
        </xdr:cNvPr>
        <xdr:cNvSpPr txBox="1"/>
      </xdr:nvSpPr>
      <xdr:spPr>
        <a:xfrm>
          <a:off x="4027057" y="1885503"/>
          <a:ext cx="2138083" cy="792704"/>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170328</xdr:colOff>
      <xdr:row>35</xdr:row>
      <xdr:rowOff>468405</xdr:rowOff>
    </xdr:from>
    <xdr:to>
      <xdr:col>19</xdr:col>
      <xdr:colOff>2246330</xdr:colOff>
      <xdr:row>36</xdr:row>
      <xdr:rowOff>599066</xdr:rowOff>
    </xdr:to>
    <xdr:sp macro="" textlink="">
      <xdr:nvSpPr>
        <xdr:cNvPr id="3" name="テキスト ボックス 2">
          <a:extLst>
            <a:ext uri="{FF2B5EF4-FFF2-40B4-BE49-F238E27FC236}">
              <a16:creationId xmlns:a16="http://schemas.microsoft.com/office/drawing/2014/main" id="{7F67CE2F-7E78-4716-92BB-EDFA4E5425D9}"/>
            </a:ext>
          </a:extLst>
        </xdr:cNvPr>
        <xdr:cNvSpPr txBox="1"/>
      </xdr:nvSpPr>
      <xdr:spPr>
        <a:xfrm>
          <a:off x="7465357" y="10408023"/>
          <a:ext cx="2961267" cy="8030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18</xdr:col>
      <xdr:colOff>348885</xdr:colOff>
      <xdr:row>29</xdr:row>
      <xdr:rowOff>157164</xdr:rowOff>
    </xdr:from>
    <xdr:to>
      <xdr:col>19</xdr:col>
      <xdr:colOff>2447365</xdr:colOff>
      <xdr:row>31</xdr:row>
      <xdr:rowOff>161366</xdr:rowOff>
    </xdr:to>
    <xdr:sp macro="" textlink="">
      <xdr:nvSpPr>
        <xdr:cNvPr id="5" name="テキスト ボックス 4">
          <a:extLst>
            <a:ext uri="{FF2B5EF4-FFF2-40B4-BE49-F238E27FC236}">
              <a16:creationId xmlns:a16="http://schemas.microsoft.com/office/drawing/2014/main" id="{3A1F793C-4DB1-41AD-808A-DC9731518A67}"/>
            </a:ext>
          </a:extLst>
        </xdr:cNvPr>
        <xdr:cNvSpPr txBox="1"/>
      </xdr:nvSpPr>
      <xdr:spPr>
        <a:xfrm>
          <a:off x="7924061" y="6450388"/>
          <a:ext cx="2726010" cy="1079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159366</xdr:colOff>
      <xdr:row>33</xdr:row>
      <xdr:rowOff>21738</xdr:rowOff>
    </xdr:from>
    <xdr:to>
      <xdr:col>19</xdr:col>
      <xdr:colOff>2263588</xdr:colOff>
      <xdr:row>35</xdr:row>
      <xdr:rowOff>398256</xdr:rowOff>
    </xdr:to>
    <xdr:sp macro="" textlink="">
      <xdr:nvSpPr>
        <xdr:cNvPr id="6" name="テキスト ボックス 5">
          <a:extLst>
            <a:ext uri="{FF2B5EF4-FFF2-40B4-BE49-F238E27FC236}">
              <a16:creationId xmlns:a16="http://schemas.microsoft.com/office/drawing/2014/main" id="{72EA2B4C-AFD7-488D-8ABD-D613F6B12A71}"/>
            </a:ext>
          </a:extLst>
        </xdr:cNvPr>
        <xdr:cNvSpPr txBox="1"/>
      </xdr:nvSpPr>
      <xdr:spPr>
        <a:xfrm>
          <a:off x="7454395" y="8639062"/>
          <a:ext cx="2989487" cy="16988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推薦課程含む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５名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記入する専任教員の人数は５</a:t>
          </a:r>
          <a:r>
            <a:rPr kumimoji="1" lang="ja-JP" altLang="en-US" sz="1050" b="0">
              <a:solidFill>
                <a:sysClr val="windowText" lastClr="000000"/>
              </a:solidFill>
              <a:latin typeface="Meiryo UI" panose="020B0604030504040204" pitchFamily="50" charset="-128"/>
              <a:ea typeface="Meiryo UI" panose="020B0604030504040204" pitchFamily="50" charset="-128"/>
            </a:rPr>
            <a:t>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286870</xdr:colOff>
      <xdr:row>22</xdr:row>
      <xdr:rowOff>143436</xdr:rowOff>
    </xdr:from>
    <xdr:to>
      <xdr:col>20</xdr:col>
      <xdr:colOff>0</xdr:colOff>
      <xdr:row>25</xdr:row>
      <xdr:rowOff>632595</xdr:rowOff>
    </xdr:to>
    <xdr:sp macro="" textlink="">
      <xdr:nvSpPr>
        <xdr:cNvPr id="7" name="テキスト ボックス 6">
          <a:extLst>
            <a:ext uri="{FF2B5EF4-FFF2-40B4-BE49-F238E27FC236}">
              <a16:creationId xmlns:a16="http://schemas.microsoft.com/office/drawing/2014/main" id="{5E95DCB6-0CC3-40B6-8400-83410A7E3E18}"/>
            </a:ext>
          </a:extLst>
        </xdr:cNvPr>
        <xdr:cNvSpPr txBox="1"/>
      </xdr:nvSpPr>
      <xdr:spPr>
        <a:xfrm>
          <a:off x="7862046" y="4186518"/>
          <a:ext cx="3648636" cy="12511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（留意事項２～４）</a:t>
          </a:r>
        </a:p>
      </xdr:txBody>
    </xdr:sp>
    <xdr:clientData/>
  </xdr:twoCellAnchor>
  <xdr:twoCellAnchor>
    <xdr:from>
      <xdr:col>18</xdr:col>
      <xdr:colOff>295533</xdr:colOff>
      <xdr:row>25</xdr:row>
      <xdr:rowOff>717176</xdr:rowOff>
    </xdr:from>
    <xdr:to>
      <xdr:col>19</xdr:col>
      <xdr:colOff>2429435</xdr:colOff>
      <xdr:row>29</xdr:row>
      <xdr:rowOff>17928</xdr:rowOff>
    </xdr:to>
    <xdr:sp macro="" textlink="">
      <xdr:nvSpPr>
        <xdr:cNvPr id="8" name="テキスト ボックス 7">
          <a:extLst>
            <a:ext uri="{FF2B5EF4-FFF2-40B4-BE49-F238E27FC236}">
              <a16:creationId xmlns:a16="http://schemas.microsoft.com/office/drawing/2014/main" id="{50FF02D4-1D7A-4A67-B032-0918929497F2}"/>
            </a:ext>
          </a:extLst>
        </xdr:cNvPr>
        <xdr:cNvSpPr txBox="1"/>
      </xdr:nvSpPr>
      <xdr:spPr>
        <a:xfrm>
          <a:off x="7870709" y="5522258"/>
          <a:ext cx="2761432" cy="7888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160626</xdr:colOff>
      <xdr:row>32</xdr:row>
      <xdr:rowOff>157164</xdr:rowOff>
    </xdr:from>
    <xdr:to>
      <xdr:col>19</xdr:col>
      <xdr:colOff>2312894</xdr:colOff>
      <xdr:row>32</xdr:row>
      <xdr:rowOff>806823</xdr:rowOff>
    </xdr:to>
    <xdr:sp macro="" textlink="">
      <xdr:nvSpPr>
        <xdr:cNvPr id="10" name="テキスト ボックス 9">
          <a:extLst>
            <a:ext uri="{FF2B5EF4-FFF2-40B4-BE49-F238E27FC236}">
              <a16:creationId xmlns:a16="http://schemas.microsoft.com/office/drawing/2014/main" id="{34E7CF2A-ED00-44E4-B4BE-C59C6C3D79C8}"/>
            </a:ext>
          </a:extLst>
        </xdr:cNvPr>
        <xdr:cNvSpPr txBox="1"/>
      </xdr:nvSpPr>
      <xdr:spPr>
        <a:xfrm>
          <a:off x="7475826" y="7839917"/>
          <a:ext cx="3039774" cy="6496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総授業時数</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「単位時間」と「単位」を切り替えることが可能です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0</xdr:colOff>
      <xdr:row>5</xdr:row>
      <xdr:rowOff>0</xdr:rowOff>
    </xdr:from>
    <xdr:to>
      <xdr:col>20</xdr:col>
      <xdr:colOff>824752</xdr:colOff>
      <xdr:row>10</xdr:row>
      <xdr:rowOff>295837</xdr:rowOff>
    </xdr:to>
    <xdr:sp macro="" textlink="">
      <xdr:nvSpPr>
        <xdr:cNvPr id="9" name="テキスト ボックス 8">
          <a:extLst>
            <a:ext uri="{FF2B5EF4-FFF2-40B4-BE49-F238E27FC236}">
              <a16:creationId xmlns:a16="http://schemas.microsoft.com/office/drawing/2014/main" id="{31422BAE-FC69-48AC-AB59-A035DDF870BF}"/>
            </a:ext>
          </a:extLst>
        </xdr:cNvPr>
        <xdr:cNvSpPr txBox="1"/>
      </xdr:nvSpPr>
      <xdr:spPr>
        <a:xfrm>
          <a:off x="7575176" y="744071"/>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3183671</xdr:colOff>
      <xdr:row>12</xdr:row>
      <xdr:rowOff>49019</xdr:rowOff>
    </xdr:from>
    <xdr:to>
      <xdr:col>24</xdr:col>
      <xdr:colOff>53787</xdr:colOff>
      <xdr:row>16</xdr:row>
      <xdr:rowOff>8966</xdr:rowOff>
    </xdr:to>
    <xdr:grpSp>
      <xdr:nvGrpSpPr>
        <xdr:cNvPr id="11" name="グループ化 10">
          <a:extLst>
            <a:ext uri="{FF2B5EF4-FFF2-40B4-BE49-F238E27FC236}">
              <a16:creationId xmlns:a16="http://schemas.microsoft.com/office/drawing/2014/main" id="{CDE044DB-5BCD-46EF-A94D-13AAC476B190}"/>
            </a:ext>
          </a:extLst>
        </xdr:cNvPr>
        <xdr:cNvGrpSpPr/>
      </xdr:nvGrpSpPr>
      <xdr:grpSpPr>
        <a:xfrm>
          <a:off x="11360155" y="2034365"/>
          <a:ext cx="3534030" cy="789182"/>
          <a:chOff x="11573434" y="1147482"/>
          <a:chExt cx="3173506" cy="862854"/>
        </a:xfrm>
      </xdr:grpSpPr>
      <xdr:sp macro="" textlink="">
        <xdr:nvSpPr>
          <xdr:cNvPr id="12" name="テキスト ボックス 11">
            <a:extLst>
              <a:ext uri="{FF2B5EF4-FFF2-40B4-BE49-F238E27FC236}">
                <a16:creationId xmlns:a16="http://schemas.microsoft.com/office/drawing/2014/main" id="{1CF2ED4E-9DDD-4020-A7B6-98D69CD7D58E}"/>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3" name="テキスト ボックス 12">
            <a:extLst>
              <a:ext uri="{FF2B5EF4-FFF2-40B4-BE49-F238E27FC236}">
                <a16:creationId xmlns:a16="http://schemas.microsoft.com/office/drawing/2014/main" id="{ECC5D223-1AA8-42B7-A4E5-4E1CE78C03DC}"/>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742246</xdr:colOff>
      <xdr:row>18</xdr:row>
      <xdr:rowOff>116092</xdr:rowOff>
    </xdr:from>
    <xdr:to>
      <xdr:col>10</xdr:col>
      <xdr:colOff>1887778</xdr:colOff>
      <xdr:row>22</xdr:row>
      <xdr:rowOff>58556</xdr:rowOff>
    </xdr:to>
    <xdr:sp macro="" textlink="">
      <xdr:nvSpPr>
        <xdr:cNvPr id="5" name="テキスト ボックス 4">
          <a:extLst>
            <a:ext uri="{FF2B5EF4-FFF2-40B4-BE49-F238E27FC236}">
              <a16:creationId xmlns:a16="http://schemas.microsoft.com/office/drawing/2014/main" id="{8723C21A-88AF-4F7D-A6FC-AFA6D7F8845F}"/>
            </a:ext>
          </a:extLst>
        </xdr:cNvPr>
        <xdr:cNvSpPr txBox="1"/>
      </xdr:nvSpPr>
      <xdr:spPr>
        <a:xfrm>
          <a:off x="9859032" y="4660878"/>
          <a:ext cx="3866960" cy="10038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783070</xdr:colOff>
      <xdr:row>22</xdr:row>
      <xdr:rowOff>154350</xdr:rowOff>
    </xdr:from>
    <xdr:to>
      <xdr:col>10</xdr:col>
      <xdr:colOff>1930502</xdr:colOff>
      <xdr:row>41</xdr:row>
      <xdr:rowOff>190500</xdr:rowOff>
    </xdr:to>
    <xdr:sp macro="" textlink="">
      <xdr:nvSpPr>
        <xdr:cNvPr id="6" name="テキスト ボックス 5">
          <a:extLst>
            <a:ext uri="{FF2B5EF4-FFF2-40B4-BE49-F238E27FC236}">
              <a16:creationId xmlns:a16="http://schemas.microsoft.com/office/drawing/2014/main" id="{D10F0780-C77E-436C-9037-FABABFD49194}"/>
            </a:ext>
          </a:extLst>
        </xdr:cNvPr>
        <xdr:cNvSpPr txBox="1"/>
      </xdr:nvSpPr>
      <xdr:spPr>
        <a:xfrm>
          <a:off x="9899856" y="5760493"/>
          <a:ext cx="3868860" cy="105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」など学科名に括弧書きで追記ください（留意事項１，２）</a:t>
          </a:r>
        </a:p>
      </xdr:txBody>
    </xdr:sp>
    <xdr:clientData/>
  </xdr:twoCellAnchor>
  <xdr:twoCellAnchor>
    <xdr:from>
      <xdr:col>6</xdr:col>
      <xdr:colOff>195943</xdr:colOff>
      <xdr:row>3</xdr:row>
      <xdr:rowOff>141514</xdr:rowOff>
    </xdr:from>
    <xdr:to>
      <xdr:col>10</xdr:col>
      <xdr:colOff>1371600</xdr:colOff>
      <xdr:row>6</xdr:row>
      <xdr:rowOff>19050</xdr:rowOff>
    </xdr:to>
    <xdr:sp macro="" textlink="">
      <xdr:nvSpPr>
        <xdr:cNvPr id="7" name="テキスト ボックス 6">
          <a:extLst>
            <a:ext uri="{FF2B5EF4-FFF2-40B4-BE49-F238E27FC236}">
              <a16:creationId xmlns:a16="http://schemas.microsoft.com/office/drawing/2014/main" id="{2197728B-F115-4B6D-95C8-CFE18EB99C88}"/>
            </a:ext>
          </a:extLst>
        </xdr:cNvPr>
        <xdr:cNvSpPr txBox="1"/>
      </xdr:nvSpPr>
      <xdr:spPr>
        <a:xfrm>
          <a:off x="9296400" y="631371"/>
          <a:ext cx="3886200" cy="62865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498764</xdr:colOff>
      <xdr:row>5</xdr:row>
      <xdr:rowOff>110836</xdr:rowOff>
    </xdr:from>
    <xdr:to>
      <xdr:col>14</xdr:col>
      <xdr:colOff>616549</xdr:colOff>
      <xdr:row>9</xdr:row>
      <xdr:rowOff>55299</xdr:rowOff>
    </xdr:to>
    <xdr:grpSp>
      <xdr:nvGrpSpPr>
        <xdr:cNvPr id="8" name="グループ化 7">
          <a:extLst>
            <a:ext uri="{FF2B5EF4-FFF2-40B4-BE49-F238E27FC236}">
              <a16:creationId xmlns:a16="http://schemas.microsoft.com/office/drawing/2014/main" id="{93069067-BC84-414C-A5D1-F0AA4C74D0CB}"/>
            </a:ext>
          </a:extLst>
        </xdr:cNvPr>
        <xdr:cNvGrpSpPr/>
      </xdr:nvGrpSpPr>
      <xdr:grpSpPr>
        <a:xfrm>
          <a:off x="16881764" y="1197807"/>
          <a:ext cx="3537484" cy="766302"/>
          <a:chOff x="11573434" y="1147482"/>
          <a:chExt cx="3173506" cy="862854"/>
        </a:xfrm>
      </xdr:grpSpPr>
      <xdr:sp macro="" textlink="">
        <xdr:nvSpPr>
          <xdr:cNvPr id="9" name="テキスト ボックス 8">
            <a:extLst>
              <a:ext uri="{FF2B5EF4-FFF2-40B4-BE49-F238E27FC236}">
                <a16:creationId xmlns:a16="http://schemas.microsoft.com/office/drawing/2014/main" id="{2510C79F-67E8-42AD-A9B8-B0356813F2A8}"/>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B66FC183-EA8B-4D39-8408-9A5707BA200E}"/>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35859</xdr:colOff>
      <xdr:row>24</xdr:row>
      <xdr:rowOff>116541</xdr:rowOff>
    </xdr:from>
    <xdr:to>
      <xdr:col>11</xdr:col>
      <xdr:colOff>1407459</xdr:colOff>
      <xdr:row>27</xdr:row>
      <xdr:rowOff>125506</xdr:rowOff>
    </xdr:to>
    <xdr:sp macro="" textlink="">
      <xdr:nvSpPr>
        <xdr:cNvPr id="4" name="テキスト ボックス 3">
          <a:extLst>
            <a:ext uri="{FF2B5EF4-FFF2-40B4-BE49-F238E27FC236}">
              <a16:creationId xmlns:a16="http://schemas.microsoft.com/office/drawing/2014/main" id="{B483A393-DDB8-4848-B5F7-EA6D5D077FA2}"/>
            </a:ext>
          </a:extLst>
        </xdr:cNvPr>
        <xdr:cNvSpPr txBox="1"/>
      </xdr:nvSpPr>
      <xdr:spPr>
        <a:xfrm>
          <a:off x="9305365" y="5549153"/>
          <a:ext cx="3433482" cy="9950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39108</xdr:colOff>
      <xdr:row>22</xdr:row>
      <xdr:rowOff>197224</xdr:rowOff>
    </xdr:from>
    <xdr:to>
      <xdr:col>11</xdr:col>
      <xdr:colOff>430305</xdr:colOff>
      <xdr:row>24</xdr:row>
      <xdr:rowOff>63409</xdr:rowOff>
    </xdr:to>
    <xdr:sp macro="" textlink="">
      <xdr:nvSpPr>
        <xdr:cNvPr id="5" name="テキスト ボックス 4">
          <a:extLst>
            <a:ext uri="{FF2B5EF4-FFF2-40B4-BE49-F238E27FC236}">
              <a16:creationId xmlns:a16="http://schemas.microsoft.com/office/drawing/2014/main" id="{584A1983-3E82-420C-B9F7-4B2EEE7979E5}"/>
            </a:ext>
          </a:extLst>
        </xdr:cNvPr>
        <xdr:cNvSpPr txBox="1"/>
      </xdr:nvSpPr>
      <xdr:spPr>
        <a:xfrm>
          <a:off x="9308614" y="5199530"/>
          <a:ext cx="2453079" cy="2964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a:t>
          </a:r>
          <a:r>
            <a:rPr kumimoji="1" lang="ja-JP" altLang="ja-JP" sz="1100" b="1">
              <a:solidFill>
                <a:schemeClr val="dk1"/>
              </a:solidFill>
              <a:effectLst/>
              <a:latin typeface="+mn-lt"/>
              <a:ea typeface="+mn-ea"/>
              <a:cs typeface="+mn-cs"/>
            </a:rPr>
            <a:t>記入ください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98612</xdr:colOff>
      <xdr:row>36</xdr:row>
      <xdr:rowOff>84491</xdr:rowOff>
    </xdr:from>
    <xdr:to>
      <xdr:col>11</xdr:col>
      <xdr:colOff>1398494</xdr:colOff>
      <xdr:row>37</xdr:row>
      <xdr:rowOff>1409364</xdr:rowOff>
    </xdr:to>
    <xdr:sp macro="" textlink="">
      <xdr:nvSpPr>
        <xdr:cNvPr id="6" name="テキスト ボックス 5">
          <a:extLst>
            <a:ext uri="{FF2B5EF4-FFF2-40B4-BE49-F238E27FC236}">
              <a16:creationId xmlns:a16="http://schemas.microsoft.com/office/drawing/2014/main" id="{D1C5C06D-AE67-458A-803C-0A2ED23D6C50}"/>
            </a:ext>
          </a:extLst>
        </xdr:cNvPr>
        <xdr:cNvSpPr txBox="1"/>
      </xdr:nvSpPr>
      <xdr:spPr>
        <a:xfrm>
          <a:off x="9368118" y="9569150"/>
          <a:ext cx="3361764" cy="14952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1077685</xdr:colOff>
      <xdr:row>6</xdr:row>
      <xdr:rowOff>65315</xdr:rowOff>
    </xdr:from>
    <xdr:to>
      <xdr:col>15</xdr:col>
      <xdr:colOff>23771</xdr:colOff>
      <xdr:row>11</xdr:row>
      <xdr:rowOff>13736</xdr:rowOff>
    </xdr:to>
    <xdr:grpSp>
      <xdr:nvGrpSpPr>
        <xdr:cNvPr id="7" name="グループ化 6">
          <a:extLst>
            <a:ext uri="{FF2B5EF4-FFF2-40B4-BE49-F238E27FC236}">
              <a16:creationId xmlns:a16="http://schemas.microsoft.com/office/drawing/2014/main" id="{9636FF96-C9D3-4025-9DE5-27D1C2ED362F}"/>
            </a:ext>
          </a:extLst>
        </xdr:cNvPr>
        <xdr:cNvGrpSpPr/>
      </xdr:nvGrpSpPr>
      <xdr:grpSpPr>
        <a:xfrm>
          <a:off x="15870554" y="1124767"/>
          <a:ext cx="3539586" cy="838600"/>
          <a:chOff x="11573434" y="1147482"/>
          <a:chExt cx="3173506" cy="862854"/>
        </a:xfrm>
      </xdr:grpSpPr>
      <xdr:sp macro="" textlink="">
        <xdr:nvSpPr>
          <xdr:cNvPr id="8" name="テキスト ボックス 7">
            <a:extLst>
              <a:ext uri="{FF2B5EF4-FFF2-40B4-BE49-F238E27FC236}">
                <a16:creationId xmlns:a16="http://schemas.microsoft.com/office/drawing/2014/main" id="{8A631AFB-7758-47EB-9FA1-62F7B2DDC9DD}"/>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DC1F2EE6-587A-4F47-974D-5DAE612673AA}"/>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8</xdr:col>
      <xdr:colOff>108857</xdr:colOff>
      <xdr:row>4</xdr:row>
      <xdr:rowOff>0</xdr:rowOff>
    </xdr:from>
    <xdr:to>
      <xdr:col>11</xdr:col>
      <xdr:colOff>1953491</xdr:colOff>
      <xdr:row>7</xdr:row>
      <xdr:rowOff>135824</xdr:rowOff>
    </xdr:to>
    <xdr:sp macro="" textlink="">
      <xdr:nvSpPr>
        <xdr:cNvPr id="10" name="テキスト ボックス 9">
          <a:extLst>
            <a:ext uri="{FF2B5EF4-FFF2-40B4-BE49-F238E27FC236}">
              <a16:creationId xmlns:a16="http://schemas.microsoft.com/office/drawing/2014/main" id="{CF8EA058-9788-4CBE-9254-675D577CEBDC}"/>
            </a:ext>
          </a:extLst>
        </xdr:cNvPr>
        <xdr:cNvSpPr txBox="1"/>
      </xdr:nvSpPr>
      <xdr:spPr>
        <a:xfrm>
          <a:off x="9361714" y="664029"/>
          <a:ext cx="3891148" cy="625681"/>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683525</xdr:colOff>
      <xdr:row>36</xdr:row>
      <xdr:rowOff>86589</xdr:rowOff>
    </xdr:from>
    <xdr:to>
      <xdr:col>12</xdr:col>
      <xdr:colOff>2385764</xdr:colOff>
      <xdr:row>36</xdr:row>
      <xdr:rowOff>1610590</xdr:rowOff>
    </xdr:to>
    <xdr:sp macro="" textlink="">
      <xdr:nvSpPr>
        <xdr:cNvPr id="4" name="テキスト ボックス 3">
          <a:extLst>
            <a:ext uri="{FF2B5EF4-FFF2-40B4-BE49-F238E27FC236}">
              <a16:creationId xmlns:a16="http://schemas.microsoft.com/office/drawing/2014/main" id="{84775FB5-D631-4FE7-9C06-6D505004E00C}"/>
            </a:ext>
          </a:extLst>
        </xdr:cNvPr>
        <xdr:cNvSpPr txBox="1"/>
      </xdr:nvSpPr>
      <xdr:spPr>
        <a:xfrm>
          <a:off x="12467311" y="6590803"/>
          <a:ext cx="3770524" cy="152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〇学校の名称を変更後に要件不適合となったもの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〇不適合後に学校の名称を変更したもの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702608</xdr:colOff>
      <xdr:row>24</xdr:row>
      <xdr:rowOff>105271</xdr:rowOff>
    </xdr:from>
    <xdr:to>
      <xdr:col>12</xdr:col>
      <xdr:colOff>2233173</xdr:colOff>
      <xdr:row>27</xdr:row>
      <xdr:rowOff>287654</xdr:rowOff>
    </xdr:to>
    <xdr:sp macro="" textlink="">
      <xdr:nvSpPr>
        <xdr:cNvPr id="5" name="テキスト ボックス 4">
          <a:extLst>
            <a:ext uri="{FF2B5EF4-FFF2-40B4-BE49-F238E27FC236}">
              <a16:creationId xmlns:a16="http://schemas.microsoft.com/office/drawing/2014/main" id="{DAC13139-A640-46C6-8702-D72DE38C82C9}"/>
            </a:ext>
          </a:extLst>
        </xdr:cNvPr>
        <xdr:cNvSpPr txBox="1"/>
      </xdr:nvSpPr>
      <xdr:spPr>
        <a:xfrm>
          <a:off x="12486394" y="5412057"/>
          <a:ext cx="3598850" cy="10396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765170</xdr:colOff>
      <xdr:row>22</xdr:row>
      <xdr:rowOff>149551</xdr:rowOff>
    </xdr:from>
    <xdr:to>
      <xdr:col>12</xdr:col>
      <xdr:colOff>1473381</xdr:colOff>
      <xdr:row>24</xdr:row>
      <xdr:rowOff>1905</xdr:rowOff>
    </xdr:to>
    <xdr:sp macro="" textlink="">
      <xdr:nvSpPr>
        <xdr:cNvPr id="6" name="テキスト ボックス 5">
          <a:extLst>
            <a:ext uri="{FF2B5EF4-FFF2-40B4-BE49-F238E27FC236}">
              <a16:creationId xmlns:a16="http://schemas.microsoft.com/office/drawing/2014/main" id="{A3AAF5C7-FFFA-4DAD-AAF1-4EE7517BF98C}"/>
            </a:ext>
          </a:extLst>
        </xdr:cNvPr>
        <xdr:cNvSpPr txBox="1"/>
      </xdr:nvSpPr>
      <xdr:spPr>
        <a:xfrm>
          <a:off x="12548956" y="5048122"/>
          <a:ext cx="2776496" cy="2605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踏まえ、記</a:t>
          </a:r>
          <a:r>
            <a:rPr kumimoji="1" lang="ja-JP" altLang="ja-JP" sz="1100" b="1">
              <a:solidFill>
                <a:schemeClr val="dk1"/>
              </a:solidFill>
              <a:effectLst/>
              <a:latin typeface="+mn-lt"/>
              <a:ea typeface="+mn-ea"/>
              <a:cs typeface="+mn-cs"/>
            </a:rPr>
            <a:t>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14</xdr:col>
      <xdr:colOff>360218</xdr:colOff>
      <xdr:row>6</xdr:row>
      <xdr:rowOff>0</xdr:rowOff>
    </xdr:from>
    <xdr:to>
      <xdr:col>16</xdr:col>
      <xdr:colOff>478002</xdr:colOff>
      <xdr:row>10</xdr:row>
      <xdr:rowOff>96862</xdr:rowOff>
    </xdr:to>
    <xdr:grpSp>
      <xdr:nvGrpSpPr>
        <xdr:cNvPr id="7" name="グループ化 6">
          <a:extLst>
            <a:ext uri="{FF2B5EF4-FFF2-40B4-BE49-F238E27FC236}">
              <a16:creationId xmlns:a16="http://schemas.microsoft.com/office/drawing/2014/main" id="{FAB76F27-5E99-403B-ACCA-0AD42541205D}"/>
            </a:ext>
          </a:extLst>
        </xdr:cNvPr>
        <xdr:cNvGrpSpPr/>
      </xdr:nvGrpSpPr>
      <xdr:grpSpPr>
        <a:xfrm>
          <a:off x="18828921" y="1061357"/>
          <a:ext cx="3539164" cy="800624"/>
          <a:chOff x="11573434" y="1147482"/>
          <a:chExt cx="3173506" cy="862854"/>
        </a:xfrm>
      </xdr:grpSpPr>
      <xdr:sp macro="" textlink="">
        <xdr:nvSpPr>
          <xdr:cNvPr id="8" name="テキスト ボックス 7">
            <a:extLst>
              <a:ext uri="{FF2B5EF4-FFF2-40B4-BE49-F238E27FC236}">
                <a16:creationId xmlns:a16="http://schemas.microsoft.com/office/drawing/2014/main" id="{6EE919FD-E569-4AFC-AD06-385DFDC115A0}"/>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71C7A894-D593-44A3-A9AB-DAE965A28679}"/>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9</xdr:col>
      <xdr:colOff>110840</xdr:colOff>
      <xdr:row>3</xdr:row>
      <xdr:rowOff>55415</xdr:rowOff>
    </xdr:from>
    <xdr:to>
      <xdr:col>12</xdr:col>
      <xdr:colOff>2806771</xdr:colOff>
      <xdr:row>8</xdr:row>
      <xdr:rowOff>6231</xdr:rowOff>
    </xdr:to>
    <xdr:sp macro="" textlink="">
      <xdr:nvSpPr>
        <xdr:cNvPr id="11" name="テキスト ボックス 10">
          <a:extLst>
            <a:ext uri="{FF2B5EF4-FFF2-40B4-BE49-F238E27FC236}">
              <a16:creationId xmlns:a16="http://schemas.microsoft.com/office/drawing/2014/main" id="{139364A2-2986-4E9B-AF49-37813A5BFAB9}"/>
            </a:ext>
          </a:extLst>
        </xdr:cNvPr>
        <xdr:cNvSpPr txBox="1"/>
      </xdr:nvSpPr>
      <xdr:spPr>
        <a:xfrm>
          <a:off x="11028222" y="568033"/>
          <a:ext cx="4760258" cy="79594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341074</xdr:colOff>
      <xdr:row>21</xdr:row>
      <xdr:rowOff>54860</xdr:rowOff>
    </xdr:from>
    <xdr:to>
      <xdr:col>17</xdr:col>
      <xdr:colOff>3029447</xdr:colOff>
      <xdr:row>24</xdr:row>
      <xdr:rowOff>72550</xdr:rowOff>
    </xdr:to>
    <xdr:sp macro="" textlink="">
      <xdr:nvSpPr>
        <xdr:cNvPr id="3" name="テキスト ボックス 2">
          <a:extLst>
            <a:ext uri="{FF2B5EF4-FFF2-40B4-BE49-F238E27FC236}">
              <a16:creationId xmlns:a16="http://schemas.microsoft.com/office/drawing/2014/main" id="{38790A3F-0D15-4264-ADA1-408131164435}"/>
            </a:ext>
          </a:extLst>
        </xdr:cNvPr>
        <xdr:cNvSpPr txBox="1"/>
      </xdr:nvSpPr>
      <xdr:spPr>
        <a:xfrm>
          <a:off x="8042717" y="4694896"/>
          <a:ext cx="2688373" cy="8613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「元年度」の場合、「１」と入力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17</xdr:col>
      <xdr:colOff>367393</xdr:colOff>
      <xdr:row>25</xdr:row>
      <xdr:rowOff>77561</xdr:rowOff>
    </xdr:from>
    <xdr:to>
      <xdr:col>18</xdr:col>
      <xdr:colOff>141483</xdr:colOff>
      <xdr:row>31</xdr:row>
      <xdr:rowOff>128932</xdr:rowOff>
    </xdr:to>
    <xdr:sp macro="" textlink="">
      <xdr:nvSpPr>
        <xdr:cNvPr id="5" name="テキスト ボックス 4">
          <a:extLst>
            <a:ext uri="{FF2B5EF4-FFF2-40B4-BE49-F238E27FC236}">
              <a16:creationId xmlns:a16="http://schemas.microsoft.com/office/drawing/2014/main" id="{D5529DBF-BDA2-4D65-A4D0-2538AAAADC2F}"/>
            </a:ext>
          </a:extLst>
        </xdr:cNvPr>
        <xdr:cNvSpPr txBox="1"/>
      </xdr:nvSpPr>
      <xdr:spPr>
        <a:xfrm>
          <a:off x="8069036" y="5806168"/>
          <a:ext cx="3080626" cy="15481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334702</xdr:colOff>
      <xdr:row>37</xdr:row>
      <xdr:rowOff>107816</xdr:rowOff>
    </xdr:from>
    <xdr:to>
      <xdr:col>17</xdr:col>
      <xdr:colOff>3265714</xdr:colOff>
      <xdr:row>42</xdr:row>
      <xdr:rowOff>201462</xdr:rowOff>
    </xdr:to>
    <xdr:sp macro="" textlink="">
      <xdr:nvSpPr>
        <xdr:cNvPr id="7" name="テキスト ボックス 6">
          <a:extLst>
            <a:ext uri="{FF2B5EF4-FFF2-40B4-BE49-F238E27FC236}">
              <a16:creationId xmlns:a16="http://schemas.microsoft.com/office/drawing/2014/main" id="{517445F2-13A4-493A-89E3-B57013F161C5}"/>
            </a:ext>
          </a:extLst>
        </xdr:cNvPr>
        <xdr:cNvSpPr txBox="1"/>
      </xdr:nvSpPr>
      <xdr:spPr>
        <a:xfrm>
          <a:off x="8036345" y="9251816"/>
          <a:ext cx="2931012" cy="16856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推薦学科含む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５名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3004456</xdr:colOff>
      <xdr:row>12</xdr:row>
      <xdr:rowOff>54429</xdr:rowOff>
    </xdr:from>
    <xdr:to>
      <xdr:col>21</xdr:col>
      <xdr:colOff>452797</xdr:colOff>
      <xdr:row>14</xdr:row>
      <xdr:rowOff>348632</xdr:rowOff>
    </xdr:to>
    <xdr:grpSp>
      <xdr:nvGrpSpPr>
        <xdr:cNvPr id="6" name="グループ化 5">
          <a:extLst>
            <a:ext uri="{FF2B5EF4-FFF2-40B4-BE49-F238E27FC236}">
              <a16:creationId xmlns:a16="http://schemas.microsoft.com/office/drawing/2014/main" id="{E930CABB-B45E-4FF3-9423-EC8C7E266133}"/>
            </a:ext>
          </a:extLst>
        </xdr:cNvPr>
        <xdr:cNvGrpSpPr/>
      </xdr:nvGrpSpPr>
      <xdr:grpSpPr>
        <a:xfrm>
          <a:off x="10704194" y="2344239"/>
          <a:ext cx="3517127" cy="795762"/>
          <a:chOff x="11573434" y="1147482"/>
          <a:chExt cx="3173506" cy="862854"/>
        </a:xfrm>
      </xdr:grpSpPr>
      <xdr:sp macro="" textlink="">
        <xdr:nvSpPr>
          <xdr:cNvPr id="8" name="テキスト ボックス 7">
            <a:extLst>
              <a:ext uri="{FF2B5EF4-FFF2-40B4-BE49-F238E27FC236}">
                <a16:creationId xmlns:a16="http://schemas.microsoft.com/office/drawing/2014/main" id="{77130256-C52B-44C0-B6F0-88279916834A}"/>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73779849-5947-4ABC-82DC-4FBB2BD310AD}"/>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119743</xdr:colOff>
      <xdr:row>4</xdr:row>
      <xdr:rowOff>32658</xdr:rowOff>
    </xdr:from>
    <xdr:to>
      <xdr:col>18</xdr:col>
      <xdr:colOff>950258</xdr:colOff>
      <xdr:row>9</xdr:row>
      <xdr:rowOff>71079</xdr:rowOff>
    </xdr:to>
    <xdr:sp macro="" textlink="">
      <xdr:nvSpPr>
        <xdr:cNvPr id="10" name="テキスト ボックス 9">
          <a:extLst>
            <a:ext uri="{FF2B5EF4-FFF2-40B4-BE49-F238E27FC236}">
              <a16:creationId xmlns:a16="http://schemas.microsoft.com/office/drawing/2014/main" id="{DE904920-3CF7-4003-9BEF-4970D9AA91F1}"/>
            </a:ext>
          </a:extLst>
        </xdr:cNvPr>
        <xdr:cNvSpPr txBox="1"/>
      </xdr:nvSpPr>
      <xdr:spPr>
        <a:xfrm>
          <a:off x="7173686" y="685801"/>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C3131-C55A-437E-8305-DEC3BCD3AF9A}">
  <sheetPr codeName="Sheet1">
    <tabColor rgb="FFFFFF00"/>
  </sheetPr>
  <dimension ref="A1:AB48"/>
  <sheetViews>
    <sheetView tabSelected="1" view="pageBreakPreview" zoomScaleNormal="85" zoomScaleSheetLayoutView="100" workbookViewId="0">
      <selection activeCell="C5" sqref="C5"/>
    </sheetView>
  </sheetViews>
  <sheetFormatPr defaultRowHeight="15" x14ac:dyDescent="0.2"/>
  <cols>
    <col min="1" max="1" width="10.33203125" style="41" customWidth="1"/>
    <col min="2" max="2" width="13.109375" style="41" customWidth="1"/>
    <col min="3" max="7" width="11.5546875" style="41" customWidth="1"/>
    <col min="8" max="8" width="8.88671875" style="41"/>
    <col min="9" max="10" width="9.109375" style="41" customWidth="1"/>
    <col min="11" max="15" width="11.109375" style="41" customWidth="1"/>
    <col min="16" max="16" width="8.88671875" style="41"/>
    <col min="18" max="21" width="8.88671875" style="41"/>
    <col min="23" max="16384" width="8.88671875" style="41"/>
  </cols>
  <sheetData>
    <row r="1" spans="1:28" ht="19.8" customHeight="1" x14ac:dyDescent="0.2">
      <c r="I1" s="52" t="s">
        <v>121</v>
      </c>
    </row>
    <row r="2" spans="1:28" ht="19.8" customHeight="1" x14ac:dyDescent="0.2">
      <c r="A2" s="166" t="s">
        <v>0</v>
      </c>
      <c r="B2" s="166"/>
      <c r="C2" s="164"/>
      <c r="D2" s="164"/>
      <c r="E2" s="45"/>
      <c r="I2" s="146" t="s">
        <v>0</v>
      </c>
      <c r="J2" s="146"/>
      <c r="K2" s="153">
        <v>45809</v>
      </c>
      <c r="L2" s="153"/>
      <c r="M2" s="45"/>
      <c r="AA2" s="57" t="s">
        <v>123</v>
      </c>
    </row>
    <row r="3" spans="1:28" x14ac:dyDescent="0.2">
      <c r="AA3" s="58" t="s">
        <v>124</v>
      </c>
      <c r="AB3" s="41" t="s">
        <v>122</v>
      </c>
    </row>
    <row r="4" spans="1:28" ht="19.8" customHeight="1" x14ac:dyDescent="0.2">
      <c r="A4" s="166" t="s">
        <v>107</v>
      </c>
      <c r="B4" s="166"/>
      <c r="C4" s="44" t="s">
        <v>108</v>
      </c>
      <c r="D4" s="44" t="s">
        <v>109</v>
      </c>
      <c r="E4" s="44" t="s">
        <v>110</v>
      </c>
      <c r="F4" s="44" t="s">
        <v>111</v>
      </c>
      <c r="G4" s="44" t="s">
        <v>112</v>
      </c>
      <c r="I4" s="146" t="s">
        <v>107</v>
      </c>
      <c r="J4" s="146"/>
      <c r="K4" s="51" t="s">
        <v>108</v>
      </c>
      <c r="L4" s="51" t="s">
        <v>109</v>
      </c>
      <c r="M4" s="51" t="s">
        <v>110</v>
      </c>
      <c r="N4" s="51" t="s">
        <v>111</v>
      </c>
      <c r="O4" s="51" t="s">
        <v>112</v>
      </c>
      <c r="AA4" s="58" t="s">
        <v>125</v>
      </c>
    </row>
    <row r="5" spans="1:28" ht="19.8" customHeight="1" x14ac:dyDescent="0.2">
      <c r="A5" s="166"/>
      <c r="B5" s="166"/>
      <c r="C5" s="98"/>
      <c r="D5" s="98"/>
      <c r="E5" s="98"/>
      <c r="F5" s="98"/>
      <c r="G5" s="98"/>
      <c r="I5" s="146"/>
      <c r="J5" s="146"/>
      <c r="K5" s="53"/>
      <c r="L5" s="53" t="s">
        <v>122</v>
      </c>
      <c r="M5" s="53"/>
      <c r="N5" s="53"/>
      <c r="O5" s="53" t="s">
        <v>122</v>
      </c>
      <c r="AA5" s="58" t="s">
        <v>126</v>
      </c>
    </row>
    <row r="6" spans="1:28" ht="19.8" customHeight="1" x14ac:dyDescent="0.2">
      <c r="A6" s="166" t="s">
        <v>113</v>
      </c>
      <c r="B6" s="166"/>
      <c r="C6" s="99"/>
      <c r="D6" s="99"/>
      <c r="E6" s="99"/>
      <c r="F6" s="99"/>
      <c r="G6" s="99"/>
      <c r="I6" s="146" t="s">
        <v>113</v>
      </c>
      <c r="J6" s="146"/>
      <c r="K6" s="53"/>
      <c r="L6" s="53">
        <v>2</v>
      </c>
      <c r="M6" s="54"/>
      <c r="N6" s="54"/>
      <c r="O6" s="53">
        <v>1</v>
      </c>
      <c r="AA6" s="58" t="s">
        <v>127</v>
      </c>
    </row>
    <row r="7" spans="1:28" ht="19.8" customHeight="1" x14ac:dyDescent="0.2">
      <c r="A7" s="166" t="s">
        <v>186</v>
      </c>
      <c r="B7" s="166"/>
      <c r="C7" s="87" t="str">
        <f>IF(C5="〇",別記様式６!$T$1,"")</f>
        <v/>
      </c>
      <c r="D7" s="87" t="str">
        <f>IF(D5="〇",別記様式７!J1,"")</f>
        <v/>
      </c>
      <c r="E7" s="87" t="str">
        <f>IF(E5="〇",別記様式８!M1,"")</f>
        <v/>
      </c>
      <c r="F7" s="87" t="str">
        <f>IF(F5="〇",別記様式９!M1,"")</f>
        <v/>
      </c>
      <c r="G7" s="87" t="str">
        <f>IF(G5="〇",別記様式10!R1,"")</f>
        <v/>
      </c>
      <c r="K7" s="86"/>
      <c r="L7" s="86"/>
      <c r="M7" s="56"/>
      <c r="N7" s="56"/>
      <c r="O7" s="86"/>
      <c r="AA7" s="58" t="s">
        <v>128</v>
      </c>
    </row>
    <row r="8" spans="1:28" ht="29.4" customHeight="1" x14ac:dyDescent="0.2">
      <c r="A8" s="43"/>
      <c r="B8" s="43"/>
      <c r="I8" s="43"/>
      <c r="J8" s="43"/>
      <c r="Q8" s="41"/>
      <c r="V8" s="41"/>
      <c r="AA8" s="58" t="s">
        <v>129</v>
      </c>
    </row>
    <row r="9" spans="1:28" ht="19.8" customHeight="1" x14ac:dyDescent="0.2">
      <c r="A9" s="166" t="s">
        <v>1</v>
      </c>
      <c r="B9" s="166"/>
      <c r="C9" s="161"/>
      <c r="D9" s="162"/>
      <c r="E9" s="162"/>
      <c r="F9" s="162"/>
      <c r="G9" s="163"/>
      <c r="I9" s="146" t="s">
        <v>1</v>
      </c>
      <c r="J9" s="146"/>
      <c r="K9" s="143" t="s">
        <v>116</v>
      </c>
      <c r="L9" s="144"/>
      <c r="M9" s="144"/>
      <c r="N9" s="144"/>
      <c r="O9" s="145"/>
      <c r="Q9" s="41"/>
      <c r="V9" s="41"/>
      <c r="AA9" s="58" t="s">
        <v>130</v>
      </c>
    </row>
    <row r="10" spans="1:28" ht="19.8" customHeight="1" x14ac:dyDescent="0.2">
      <c r="A10" s="166" t="s">
        <v>2</v>
      </c>
      <c r="B10" s="166"/>
      <c r="C10" s="164"/>
      <c r="D10" s="165"/>
      <c r="E10" s="42"/>
      <c r="F10" s="42"/>
      <c r="I10" s="146" t="s">
        <v>2</v>
      </c>
      <c r="J10" s="146"/>
      <c r="K10" s="153">
        <v>40275</v>
      </c>
      <c r="L10" s="154"/>
      <c r="M10" s="42"/>
      <c r="N10" s="42"/>
      <c r="Q10" s="41"/>
      <c r="V10" s="41"/>
      <c r="AA10" s="58" t="s">
        <v>131</v>
      </c>
    </row>
    <row r="11" spans="1:28" ht="19.8" customHeight="1" x14ac:dyDescent="0.2">
      <c r="A11" s="166" t="s">
        <v>3</v>
      </c>
      <c r="B11" s="166"/>
      <c r="C11" s="161"/>
      <c r="D11" s="162"/>
      <c r="E11" s="162"/>
      <c r="F11" s="162"/>
      <c r="G11" s="163"/>
      <c r="I11" s="146" t="s">
        <v>3</v>
      </c>
      <c r="J11" s="146"/>
      <c r="K11" s="143" t="s">
        <v>4</v>
      </c>
      <c r="L11" s="144"/>
      <c r="M11" s="144"/>
      <c r="N11" s="144"/>
      <c r="O11" s="145"/>
      <c r="Q11" s="41"/>
      <c r="V11" s="41"/>
      <c r="AA11" s="58" t="s">
        <v>132</v>
      </c>
    </row>
    <row r="12" spans="1:28" ht="19.8" customHeight="1" x14ac:dyDescent="0.2">
      <c r="A12" s="166" t="s">
        <v>5</v>
      </c>
      <c r="B12" s="46" t="s">
        <v>6</v>
      </c>
      <c r="C12" s="100"/>
      <c r="I12" s="146" t="s">
        <v>5</v>
      </c>
      <c r="J12" s="48" t="s">
        <v>6</v>
      </c>
      <c r="K12" s="102">
        <v>1008959</v>
      </c>
      <c r="Q12" s="41"/>
      <c r="V12" s="41"/>
      <c r="AA12" s="58" t="s">
        <v>133</v>
      </c>
    </row>
    <row r="13" spans="1:28" ht="19.8" customHeight="1" x14ac:dyDescent="0.2">
      <c r="A13" s="166"/>
      <c r="B13" s="47" t="s">
        <v>7</v>
      </c>
      <c r="C13" s="101"/>
      <c r="I13" s="146"/>
      <c r="J13" s="49" t="s">
        <v>7</v>
      </c>
      <c r="K13" s="103" t="s">
        <v>8</v>
      </c>
      <c r="Q13" s="41"/>
      <c r="V13" s="41"/>
      <c r="AA13" s="58" t="s">
        <v>134</v>
      </c>
    </row>
    <row r="14" spans="1:28" ht="19.8" customHeight="1" x14ac:dyDescent="0.2">
      <c r="A14" s="166"/>
      <c r="B14" s="95" t="s">
        <v>188</v>
      </c>
      <c r="C14" s="158"/>
      <c r="D14" s="159"/>
      <c r="E14" s="159"/>
      <c r="F14" s="159"/>
      <c r="G14" s="160"/>
      <c r="I14" s="146"/>
      <c r="J14" s="50"/>
      <c r="K14" s="147" t="s">
        <v>119</v>
      </c>
      <c r="L14" s="148"/>
      <c r="M14" s="148"/>
      <c r="N14" s="148"/>
      <c r="O14" s="149"/>
      <c r="Q14" s="41"/>
      <c r="V14" s="41"/>
      <c r="AA14" s="58" t="s">
        <v>8</v>
      </c>
    </row>
    <row r="15" spans="1:28" ht="19.8" customHeight="1" x14ac:dyDescent="0.2">
      <c r="A15" s="166" t="s">
        <v>9</v>
      </c>
      <c r="B15" s="166"/>
      <c r="C15" s="155"/>
      <c r="D15" s="156"/>
      <c r="E15" s="156"/>
      <c r="F15" s="156"/>
      <c r="G15" s="157"/>
      <c r="I15" s="146" t="s">
        <v>9</v>
      </c>
      <c r="J15" s="146"/>
      <c r="K15" s="150" t="s">
        <v>117</v>
      </c>
      <c r="L15" s="151"/>
      <c r="M15" s="151"/>
      <c r="N15" s="151"/>
      <c r="O15" s="152"/>
      <c r="Q15" s="41"/>
      <c r="V15" s="41"/>
      <c r="AA15" s="58" t="s">
        <v>135</v>
      </c>
    </row>
    <row r="16" spans="1:28" ht="19.8" customHeight="1" x14ac:dyDescent="0.2">
      <c r="A16" s="43"/>
      <c r="B16" s="43"/>
      <c r="I16" s="43"/>
      <c r="J16" s="43"/>
      <c r="Q16" s="41"/>
      <c r="V16" s="41"/>
      <c r="AA16" s="58" t="s">
        <v>136</v>
      </c>
    </row>
    <row r="17" spans="1:27" ht="19.8" customHeight="1" x14ac:dyDescent="0.2">
      <c r="A17" s="166" t="s">
        <v>10</v>
      </c>
      <c r="B17" s="166"/>
      <c r="C17" s="161"/>
      <c r="D17" s="162"/>
      <c r="E17" s="162"/>
      <c r="F17" s="162"/>
      <c r="G17" s="163"/>
      <c r="I17" s="146" t="s">
        <v>10</v>
      </c>
      <c r="J17" s="146"/>
      <c r="K17" s="143" t="s">
        <v>118</v>
      </c>
      <c r="L17" s="144"/>
      <c r="M17" s="144"/>
      <c r="N17" s="144"/>
      <c r="O17" s="145"/>
      <c r="Q17" s="41"/>
      <c r="V17" s="41"/>
      <c r="AA17" s="58" t="s">
        <v>137</v>
      </c>
    </row>
    <row r="18" spans="1:27" ht="19.8" customHeight="1" x14ac:dyDescent="0.2">
      <c r="A18" s="166" t="s">
        <v>11</v>
      </c>
      <c r="B18" s="166"/>
      <c r="C18" s="164"/>
      <c r="D18" s="165"/>
      <c r="E18" s="42"/>
      <c r="F18" s="42"/>
      <c r="I18" s="146" t="s">
        <v>11</v>
      </c>
      <c r="J18" s="146"/>
      <c r="K18" s="153">
        <v>36623</v>
      </c>
      <c r="L18" s="154"/>
      <c r="M18" s="55"/>
      <c r="N18" s="55"/>
      <c r="O18" s="56"/>
      <c r="Q18" s="41"/>
      <c r="V18" s="41"/>
      <c r="AA18" s="58" t="s">
        <v>138</v>
      </c>
    </row>
    <row r="19" spans="1:27" ht="19.8" customHeight="1" x14ac:dyDescent="0.2">
      <c r="A19" s="166" t="s">
        <v>12</v>
      </c>
      <c r="B19" s="166"/>
      <c r="C19" s="161"/>
      <c r="D19" s="162"/>
      <c r="E19" s="162"/>
      <c r="F19" s="162"/>
      <c r="G19" s="163"/>
      <c r="I19" s="146" t="s">
        <v>12</v>
      </c>
      <c r="J19" s="146"/>
      <c r="K19" s="143" t="s">
        <v>13</v>
      </c>
      <c r="L19" s="144"/>
      <c r="M19" s="144"/>
      <c r="N19" s="144"/>
      <c r="O19" s="145"/>
      <c r="Q19" s="41"/>
      <c r="V19" s="41"/>
      <c r="AA19" s="58" t="s">
        <v>139</v>
      </c>
    </row>
    <row r="20" spans="1:27" ht="19.8" customHeight="1" x14ac:dyDescent="0.2">
      <c r="A20" s="166" t="s">
        <v>5</v>
      </c>
      <c r="B20" s="46" t="s">
        <v>6</v>
      </c>
      <c r="C20" s="100"/>
      <c r="I20" s="146" t="s">
        <v>5</v>
      </c>
      <c r="J20" s="48" t="s">
        <v>6</v>
      </c>
      <c r="K20" s="102">
        <v>1008959</v>
      </c>
      <c r="Q20" s="41"/>
      <c r="V20" s="41"/>
      <c r="AA20" s="58" t="s">
        <v>140</v>
      </c>
    </row>
    <row r="21" spans="1:27" ht="19.8" customHeight="1" x14ac:dyDescent="0.2">
      <c r="A21" s="166"/>
      <c r="B21" s="47" t="s">
        <v>7</v>
      </c>
      <c r="C21" s="101"/>
      <c r="I21" s="146"/>
      <c r="J21" s="49" t="s">
        <v>7</v>
      </c>
      <c r="K21" s="103" t="s">
        <v>8</v>
      </c>
      <c r="Q21" s="41"/>
      <c r="V21" s="41"/>
      <c r="AA21" s="58" t="s">
        <v>141</v>
      </c>
    </row>
    <row r="22" spans="1:27" ht="19.8" customHeight="1" x14ac:dyDescent="0.2">
      <c r="A22" s="166"/>
      <c r="B22" s="95" t="s">
        <v>188</v>
      </c>
      <c r="C22" s="158"/>
      <c r="D22" s="159"/>
      <c r="E22" s="159"/>
      <c r="F22" s="159"/>
      <c r="G22" s="160"/>
      <c r="I22" s="146"/>
      <c r="J22" s="50"/>
      <c r="K22" s="147" t="s">
        <v>120</v>
      </c>
      <c r="L22" s="148"/>
      <c r="M22" s="148"/>
      <c r="N22" s="148"/>
      <c r="O22" s="149"/>
      <c r="Q22" s="41"/>
      <c r="V22" s="41"/>
      <c r="AA22" s="58" t="s">
        <v>142</v>
      </c>
    </row>
    <row r="23" spans="1:27" ht="19.8" customHeight="1" x14ac:dyDescent="0.2">
      <c r="A23" s="166" t="s">
        <v>9</v>
      </c>
      <c r="B23" s="166"/>
      <c r="C23" s="155"/>
      <c r="D23" s="156"/>
      <c r="E23" s="156"/>
      <c r="F23" s="156"/>
      <c r="G23" s="157"/>
      <c r="I23" s="146" t="s">
        <v>9</v>
      </c>
      <c r="J23" s="146"/>
      <c r="K23" s="150" t="s">
        <v>117</v>
      </c>
      <c r="L23" s="151"/>
      <c r="M23" s="151"/>
      <c r="N23" s="151"/>
      <c r="O23" s="152"/>
      <c r="Q23" s="41"/>
      <c r="V23" s="41"/>
      <c r="AA23" s="58" t="s">
        <v>143</v>
      </c>
    </row>
    <row r="24" spans="1:27" x14ac:dyDescent="0.2">
      <c r="Q24" s="41"/>
      <c r="V24" s="41"/>
      <c r="AA24" s="58" t="s">
        <v>144</v>
      </c>
    </row>
    <row r="25" spans="1:27" x14ac:dyDescent="0.2">
      <c r="A25" s="41" t="s">
        <v>183</v>
      </c>
      <c r="AA25" s="58" t="s">
        <v>145</v>
      </c>
    </row>
    <row r="26" spans="1:27" x14ac:dyDescent="0.2">
      <c r="A26" s="41" t="s">
        <v>189</v>
      </c>
      <c r="AA26" s="58" t="s">
        <v>146</v>
      </c>
    </row>
    <row r="27" spans="1:27" x14ac:dyDescent="0.2">
      <c r="A27" s="41" t="s">
        <v>185</v>
      </c>
      <c r="AA27" s="58" t="s">
        <v>147</v>
      </c>
    </row>
    <row r="28" spans="1:27" x14ac:dyDescent="0.2">
      <c r="A28" s="41" t="s">
        <v>184</v>
      </c>
      <c r="AA28" s="58" t="s">
        <v>148</v>
      </c>
    </row>
    <row r="29" spans="1:27" x14ac:dyDescent="0.2">
      <c r="AA29" s="58" t="s">
        <v>149</v>
      </c>
    </row>
    <row r="30" spans="1:27" x14ac:dyDescent="0.2">
      <c r="AA30" s="58" t="s">
        <v>150</v>
      </c>
    </row>
    <row r="31" spans="1:27" x14ac:dyDescent="0.2">
      <c r="AA31" s="58" t="s">
        <v>151</v>
      </c>
    </row>
    <row r="32" spans="1:27" x14ac:dyDescent="0.2">
      <c r="AA32" s="58" t="s">
        <v>152</v>
      </c>
    </row>
    <row r="33" spans="27:27" x14ac:dyDescent="0.2">
      <c r="AA33" s="58" t="s">
        <v>153</v>
      </c>
    </row>
    <row r="34" spans="27:27" x14ac:dyDescent="0.2">
      <c r="AA34" s="58" t="s">
        <v>154</v>
      </c>
    </row>
    <row r="35" spans="27:27" x14ac:dyDescent="0.2">
      <c r="AA35" s="58" t="s">
        <v>155</v>
      </c>
    </row>
    <row r="36" spans="27:27" x14ac:dyDescent="0.2">
      <c r="AA36" s="58" t="s">
        <v>156</v>
      </c>
    </row>
    <row r="37" spans="27:27" x14ac:dyDescent="0.2">
      <c r="AA37" s="58" t="s">
        <v>157</v>
      </c>
    </row>
    <row r="38" spans="27:27" x14ac:dyDescent="0.2">
      <c r="AA38" s="58" t="s">
        <v>158</v>
      </c>
    </row>
    <row r="39" spans="27:27" x14ac:dyDescent="0.2">
      <c r="AA39" s="58" t="s">
        <v>159</v>
      </c>
    </row>
    <row r="40" spans="27:27" x14ac:dyDescent="0.2">
      <c r="AA40" s="58" t="s">
        <v>160</v>
      </c>
    </row>
    <row r="41" spans="27:27" x14ac:dyDescent="0.2">
      <c r="AA41" s="58" t="s">
        <v>161</v>
      </c>
    </row>
    <row r="42" spans="27:27" x14ac:dyDescent="0.2">
      <c r="AA42" s="58" t="s">
        <v>162</v>
      </c>
    </row>
    <row r="43" spans="27:27" x14ac:dyDescent="0.2">
      <c r="AA43" s="58" t="s">
        <v>163</v>
      </c>
    </row>
    <row r="44" spans="27:27" x14ac:dyDescent="0.2">
      <c r="AA44" s="58" t="s">
        <v>164</v>
      </c>
    </row>
    <row r="45" spans="27:27" x14ac:dyDescent="0.2">
      <c r="AA45" s="58" t="s">
        <v>165</v>
      </c>
    </row>
    <row r="46" spans="27:27" x14ac:dyDescent="0.2">
      <c r="AA46" s="58" t="s">
        <v>166</v>
      </c>
    </row>
    <row r="47" spans="27:27" x14ac:dyDescent="0.2">
      <c r="AA47" s="58" t="s">
        <v>167</v>
      </c>
    </row>
    <row r="48" spans="27:27" x14ac:dyDescent="0.2">
      <c r="AA48" s="58" t="s">
        <v>168</v>
      </c>
    </row>
  </sheetData>
  <sheetProtection sheet="1" formatCells="0" formatColumns="0" formatRows="0" insertColumns="0" insertRows="0" insertHyperlinks="0" deleteColumns="0" deleteRows="0" selectLockedCells="1" sort="0" autoFilter="0" pivotTables="0"/>
  <mergeCells count="49">
    <mergeCell ref="A15:B15"/>
    <mergeCell ref="A23:B23"/>
    <mergeCell ref="A20:A22"/>
    <mergeCell ref="A19:B19"/>
    <mergeCell ref="A18:B18"/>
    <mergeCell ref="A17:B17"/>
    <mergeCell ref="A4:B5"/>
    <mergeCell ref="A2:B2"/>
    <mergeCell ref="C2:D2"/>
    <mergeCell ref="A12:A14"/>
    <mergeCell ref="A11:B11"/>
    <mergeCell ref="A10:B10"/>
    <mergeCell ref="A9:B9"/>
    <mergeCell ref="A6:B6"/>
    <mergeCell ref="A7:B7"/>
    <mergeCell ref="K2:L2"/>
    <mergeCell ref="I4:J5"/>
    <mergeCell ref="I6:J6"/>
    <mergeCell ref="I9:J9"/>
    <mergeCell ref="K9:O9"/>
    <mergeCell ref="C23:G23"/>
    <mergeCell ref="C22:G22"/>
    <mergeCell ref="C19:G19"/>
    <mergeCell ref="C17:G17"/>
    <mergeCell ref="I2:J2"/>
    <mergeCell ref="C18:D18"/>
    <mergeCell ref="C10:D10"/>
    <mergeCell ref="C11:G11"/>
    <mergeCell ref="C9:G9"/>
    <mergeCell ref="C15:G15"/>
    <mergeCell ref="C14:G14"/>
    <mergeCell ref="I10:J10"/>
    <mergeCell ref="I15:J15"/>
    <mergeCell ref="I19:J19"/>
    <mergeCell ref="K10:L10"/>
    <mergeCell ref="I11:J11"/>
    <mergeCell ref="K11:O11"/>
    <mergeCell ref="I12:I14"/>
    <mergeCell ref="K14:O14"/>
    <mergeCell ref="K15:O15"/>
    <mergeCell ref="I17:J17"/>
    <mergeCell ref="K17:O17"/>
    <mergeCell ref="I18:J18"/>
    <mergeCell ref="K18:L18"/>
    <mergeCell ref="K19:O19"/>
    <mergeCell ref="I20:I22"/>
    <mergeCell ref="K22:O22"/>
    <mergeCell ref="I23:J23"/>
    <mergeCell ref="K23:O23"/>
  </mergeCells>
  <phoneticPr fontId="18"/>
  <conditionalFormatting sqref="C2:D2 C9:G9 C10:D10 C11:G11 C12:C13 C14:G15 C17:G17 C18:D18 C19:G19 C20:C21 C22:G23">
    <cfRule type="containsBlanks" dxfId="71" priority="7">
      <formula>LEN(TRIM(C2))=0</formula>
    </cfRule>
  </conditionalFormatting>
  <conditionalFormatting sqref="C5:G5">
    <cfRule type="containsBlanks" dxfId="70" priority="2">
      <formula>LEN(TRIM(C5))=0</formula>
    </cfRule>
  </conditionalFormatting>
  <conditionalFormatting sqref="C6:G6">
    <cfRule type="notContainsBlanks" dxfId="69" priority="1">
      <formula>LEN(TRIM(C6))&gt;0</formula>
    </cfRule>
    <cfRule type="expression" dxfId="68" priority="3">
      <formula>C5="〇"</formula>
    </cfRule>
  </conditionalFormatting>
  <dataValidations xWindow="248" yWindow="730" count="8">
    <dataValidation type="list" allowBlank="1" showInputMessage="1" showErrorMessage="1" sqref="K5:O5" xr:uid="{F5BB0049-7C52-4386-AC24-FE940CB0F51C}">
      <formula1>"〇"</formula1>
    </dataValidation>
    <dataValidation imeMode="halfAlpha" allowBlank="1" showInputMessage="1" showErrorMessage="1" sqref="G7 F7 E7 D7 C7" xr:uid="{59DE3A8E-5F30-4A7F-9D45-2AC8B718783B}"/>
    <dataValidation imeMode="halfAlpha" allowBlank="1" showInputMessage="1" showErrorMessage="1" promptTitle="西暦で記入ください" prompt="（例：2022/4/1）" sqref="C2:D2 C10:D10 C18:D18" xr:uid="{476BAB4B-02B3-4254-B0A4-C13FEF500E47}"/>
    <dataValidation imeMode="halfAlpha" allowBlank="1" showInputMessage="1" showErrorMessage="1" promptTitle="市外局番から記入ください" prompt="　" sqref="C23:G23 C15:G15" xr:uid="{7D9E209E-480E-4D84-9C1E-9534163BF4A6}"/>
    <dataValidation imeMode="halfAlpha" allowBlank="1" showInputMessage="1" showErrorMessage="1" promptTitle="数字のみ７桁で入力ください" prompt="ー（ハイフン）は自動で付されます_x000a_（例）100-8959_x000a_→1008959" sqref="C20 C12" xr:uid="{A49B4523-7D12-4E47-9F89-04EA9CAAA915}"/>
    <dataValidation type="list" allowBlank="1" showInputMessage="1" showErrorMessage="1" sqref="C13 C21" xr:uid="{93B8DA2F-BF34-4DAD-B585-4EB6A7141F30}">
      <formula1>$AA$1:$AA$48</formula1>
    </dataValidation>
    <dataValidation type="list" allowBlank="1" showInputMessage="1" showErrorMessage="1" sqref="C5 D5 E5 F5 G5" xr:uid="{2B518452-BBCB-41B2-8F49-09DD2B0412AF}">
      <formula1>$AB$2:$AB$3</formula1>
    </dataValidation>
    <dataValidation type="whole" imeMode="halfAlpha" operator="greaterThan" allowBlank="1" showInputMessage="1" showErrorMessage="1" sqref="C6 D6 E6 F6 G6" xr:uid="{B0A2B3AE-10D1-4C16-A223-140348542D18}">
      <formula1>0</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22C43-589A-449F-8D98-4964A8BE055D}">
  <sheetPr codeName="Sheet2"/>
  <dimension ref="A1:V62"/>
  <sheetViews>
    <sheetView showGridLines="0" view="pageBreakPreview" topLeftCell="A32" zoomScale="85" zoomScaleNormal="85" zoomScaleSheetLayoutView="85" workbookViewId="0">
      <selection activeCell="S48" sqref="S48"/>
    </sheetView>
  </sheetViews>
  <sheetFormatPr defaultColWidth="9" defaultRowHeight="12" x14ac:dyDescent="0.2"/>
  <cols>
    <col min="1" max="2" width="9.6640625" style="21" customWidth="1"/>
    <col min="3" max="3" width="8.33203125" style="21" customWidth="1"/>
    <col min="4" max="4" width="7.88671875" style="21" customWidth="1"/>
    <col min="5" max="6" width="8.88671875" style="21" customWidth="1"/>
    <col min="7" max="10" width="4.44140625" style="21" customWidth="1"/>
    <col min="11" max="11" width="8.88671875" style="21" customWidth="1"/>
    <col min="12" max="17" width="4.44140625" style="21" customWidth="1"/>
    <col min="18" max="18" width="3.77734375" style="21" customWidth="1"/>
    <col min="19" max="19" width="9.109375" style="21" customWidth="1"/>
    <col min="20" max="20" width="48.21875" style="21" customWidth="1"/>
    <col min="21" max="21" width="22" style="21" customWidth="1"/>
    <col min="22" max="22" width="9" style="21" customWidth="1"/>
    <col min="23" max="16384" width="9" style="21"/>
  </cols>
  <sheetData>
    <row r="1" spans="1:21" ht="12" customHeight="1" x14ac:dyDescent="0.2">
      <c r="A1" s="173"/>
      <c r="B1" s="173"/>
      <c r="C1" s="173"/>
      <c r="D1" s="173"/>
      <c r="E1" s="173"/>
      <c r="F1" s="173"/>
      <c r="G1" s="173"/>
      <c r="H1" s="173"/>
      <c r="I1" s="173"/>
      <c r="J1" s="173"/>
      <c r="K1" s="173"/>
      <c r="L1" s="173"/>
      <c r="M1" s="173"/>
      <c r="N1" s="173"/>
      <c r="O1" s="173"/>
      <c r="P1" s="173"/>
      <c r="Q1" s="173"/>
      <c r="T1" s="169" t="str">
        <f>IF(学校基本情報!$C$5="〇",IF(OR($S$23="ERROR",$S$30="ERROR",$S$40="ERROR"),"ERROR","OK"),"")</f>
        <v/>
      </c>
    </row>
    <row r="2" spans="1:21" ht="12" customHeight="1" x14ac:dyDescent="0.2">
      <c r="A2" s="31"/>
      <c r="B2" s="31"/>
      <c r="C2" s="31"/>
      <c r="D2" s="31"/>
      <c r="E2" s="31"/>
      <c r="F2" s="31"/>
      <c r="G2" s="31"/>
      <c r="H2" s="31"/>
      <c r="I2" s="31"/>
      <c r="J2" s="31"/>
      <c r="K2" s="31"/>
      <c r="L2" s="31"/>
      <c r="M2" s="31"/>
      <c r="N2" s="31"/>
      <c r="O2" s="31"/>
      <c r="P2" s="31"/>
      <c r="Q2" s="31"/>
      <c r="S2" s="88" t="s">
        <v>114</v>
      </c>
      <c r="T2" s="169"/>
    </row>
    <row r="3" spans="1:21" ht="12" customHeight="1" x14ac:dyDescent="0.2">
      <c r="A3" s="31"/>
      <c r="B3" s="31"/>
      <c r="C3" s="31"/>
      <c r="D3" s="31"/>
      <c r="E3" s="31"/>
      <c r="F3" s="31"/>
      <c r="G3" s="31"/>
      <c r="H3" s="31"/>
      <c r="I3" s="31"/>
      <c r="J3" s="31"/>
      <c r="K3" s="31"/>
      <c r="L3" s="31"/>
      <c r="M3" s="31"/>
      <c r="N3" s="31"/>
      <c r="O3" s="31"/>
      <c r="P3" s="31"/>
      <c r="Q3" s="31"/>
      <c r="T3" s="170"/>
    </row>
    <row r="4" spans="1:21" ht="12" customHeight="1" x14ac:dyDescent="0.2">
      <c r="A4" s="173" t="s">
        <v>192</v>
      </c>
      <c r="B4" s="173"/>
      <c r="C4" s="173"/>
      <c r="D4" s="173"/>
      <c r="E4" s="173"/>
      <c r="F4" s="173"/>
      <c r="G4" s="173"/>
      <c r="H4" s="173"/>
      <c r="I4" s="173"/>
      <c r="J4" s="173"/>
      <c r="K4" s="173"/>
      <c r="L4" s="173"/>
      <c r="M4" s="173"/>
      <c r="N4" s="173"/>
      <c r="O4" s="173"/>
      <c r="P4" s="173"/>
      <c r="Q4" s="173"/>
      <c r="T4" s="69"/>
    </row>
    <row r="5" spans="1:21" ht="11.25" customHeight="1" x14ac:dyDescent="0.2">
      <c r="A5" s="174" t="s">
        <v>191</v>
      </c>
      <c r="B5" s="174"/>
      <c r="C5" s="174"/>
      <c r="D5" s="174"/>
      <c r="E5" s="174"/>
      <c r="F5" s="174"/>
      <c r="G5" s="174"/>
      <c r="H5" s="174"/>
      <c r="I5" s="174"/>
      <c r="J5" s="174"/>
      <c r="K5" s="174"/>
      <c r="L5" s="174"/>
      <c r="M5" s="174"/>
      <c r="N5" s="174"/>
      <c r="O5" s="174"/>
      <c r="P5" s="174"/>
      <c r="Q5" s="174"/>
      <c r="T5" s="69"/>
    </row>
    <row r="6" spans="1:21" ht="12" customHeight="1" x14ac:dyDescent="0.2">
      <c r="B6" s="6"/>
    </row>
    <row r="7" spans="1:21" ht="11.25" customHeight="1" x14ac:dyDescent="0.2">
      <c r="B7" s="175" t="str">
        <f>IF(学校基本情報!$C$2="","",TEXT(学校基本情報!$C$2,"ggge年m月d日"))</f>
        <v/>
      </c>
      <c r="C7" s="175"/>
      <c r="D7" s="175"/>
      <c r="E7" s="175"/>
      <c r="F7" s="175"/>
      <c r="G7" s="175"/>
      <c r="H7" s="175"/>
      <c r="I7" s="175"/>
      <c r="J7" s="175"/>
      <c r="K7" s="175"/>
      <c r="L7" s="175"/>
      <c r="M7" s="175"/>
      <c r="N7" s="175"/>
      <c r="O7" s="175"/>
      <c r="P7" s="175"/>
      <c r="Q7" s="175"/>
    </row>
    <row r="8" spans="1:21" x14ac:dyDescent="0.2">
      <c r="B8" s="6"/>
    </row>
    <row r="9" spans="1:21" ht="11.25" customHeight="1" x14ac:dyDescent="0.2">
      <c r="A9" s="31" t="s">
        <v>14</v>
      </c>
      <c r="B9" s="32"/>
      <c r="C9" s="32"/>
      <c r="D9" s="32"/>
      <c r="E9" s="32"/>
      <c r="F9" s="32"/>
      <c r="G9" s="32"/>
      <c r="H9" s="32"/>
      <c r="I9" s="32"/>
      <c r="J9" s="32"/>
      <c r="K9" s="32"/>
      <c r="L9" s="32"/>
      <c r="M9" s="32"/>
      <c r="N9" s="32"/>
      <c r="O9" s="32"/>
      <c r="P9" s="32"/>
      <c r="Q9" s="32"/>
    </row>
    <row r="10" spans="1:21" ht="13.2" customHeight="1" x14ac:dyDescent="0.2">
      <c r="B10" s="6"/>
    </row>
    <row r="11" spans="1:21" ht="24.75" customHeight="1" x14ac:dyDescent="0.2">
      <c r="A11" s="176" t="s">
        <v>193</v>
      </c>
      <c r="B11" s="176"/>
      <c r="C11" s="176"/>
      <c r="D11" s="176"/>
      <c r="E11" s="176"/>
      <c r="F11" s="176"/>
      <c r="G11" s="176"/>
      <c r="H11" s="176"/>
      <c r="I11" s="176"/>
      <c r="J11" s="176"/>
      <c r="K11" s="176"/>
      <c r="L11" s="176"/>
      <c r="M11" s="176"/>
      <c r="N11" s="176"/>
      <c r="O11" s="176"/>
      <c r="P11" s="176"/>
      <c r="Q11" s="176"/>
    </row>
    <row r="12" spans="1:21" x14ac:dyDescent="0.2">
      <c r="A12" s="171" t="s">
        <v>15</v>
      </c>
      <c r="B12" s="171"/>
      <c r="C12" s="171"/>
      <c r="D12" s="171"/>
      <c r="E12" s="171"/>
      <c r="F12" s="171"/>
      <c r="G12" s="171"/>
      <c r="H12" s="171"/>
      <c r="I12" s="171"/>
      <c r="J12" s="171"/>
      <c r="K12" s="171"/>
      <c r="L12" s="171"/>
      <c r="M12" s="171"/>
      <c r="N12" s="171"/>
      <c r="O12" s="171"/>
      <c r="P12" s="171"/>
      <c r="Q12" s="171"/>
    </row>
    <row r="13" spans="1:21" x14ac:dyDescent="0.2">
      <c r="A13" s="174" t="s">
        <v>16</v>
      </c>
      <c r="B13" s="174"/>
      <c r="C13" s="174"/>
      <c r="D13" s="174"/>
      <c r="E13" s="174"/>
      <c r="F13" s="174"/>
      <c r="G13" s="174"/>
      <c r="H13" s="174"/>
      <c r="I13" s="174"/>
      <c r="J13" s="174"/>
      <c r="K13" s="174"/>
      <c r="L13" s="174"/>
      <c r="M13" s="174"/>
      <c r="N13" s="174"/>
      <c r="O13" s="174"/>
      <c r="P13" s="174"/>
      <c r="Q13" s="174"/>
    </row>
    <row r="14" spans="1:21" x14ac:dyDescent="0.2">
      <c r="A14" s="173" t="s">
        <v>17</v>
      </c>
      <c r="B14" s="173"/>
      <c r="C14" s="173"/>
      <c r="D14" s="173"/>
      <c r="E14" s="173"/>
      <c r="F14" s="173"/>
      <c r="G14" s="173"/>
      <c r="H14" s="173"/>
      <c r="I14" s="173"/>
      <c r="J14" s="173"/>
      <c r="K14" s="173"/>
      <c r="L14" s="173"/>
      <c r="M14" s="173"/>
      <c r="N14" s="173"/>
      <c r="O14" s="173"/>
      <c r="P14" s="173"/>
      <c r="Q14" s="173"/>
      <c r="S14" s="167" t="s">
        <v>176</v>
      </c>
      <c r="T14" s="167"/>
      <c r="U14" s="167"/>
    </row>
    <row r="15" spans="1:21" ht="25.65" customHeight="1" x14ac:dyDescent="0.2">
      <c r="A15" s="177" t="s">
        <v>18</v>
      </c>
      <c r="B15" s="178"/>
      <c r="C15" s="177" t="s">
        <v>19</v>
      </c>
      <c r="D15" s="178"/>
      <c r="E15" s="181" t="s">
        <v>20</v>
      </c>
      <c r="F15" s="182"/>
      <c r="G15" s="177" t="s">
        <v>21</v>
      </c>
      <c r="H15" s="180"/>
      <c r="I15" s="180"/>
      <c r="J15" s="180"/>
      <c r="K15" s="180"/>
      <c r="L15" s="180"/>
      <c r="M15" s="180"/>
      <c r="N15" s="180"/>
      <c r="O15" s="180"/>
      <c r="P15" s="180"/>
      <c r="Q15" s="178"/>
      <c r="S15" s="167"/>
      <c r="T15" s="167"/>
      <c r="U15" s="167"/>
    </row>
    <row r="16" spans="1:21" ht="15.45" customHeight="1" x14ac:dyDescent="0.2">
      <c r="A16" s="196" t="str">
        <f>IF(学校基本情報!$C$9="","",学校基本情報!$C$9)</f>
        <v/>
      </c>
      <c r="B16" s="197"/>
      <c r="C16" s="186" t="str">
        <f>IF(学校基本情報!$C$10="","",TEXT(学校基本情報!$C$10,"ggge年m月d日"))</f>
        <v/>
      </c>
      <c r="D16" s="187"/>
      <c r="E16" s="186" t="str">
        <f>IF(学校基本情報!$C$11="","",学校基本情報!$C$11)</f>
        <v/>
      </c>
      <c r="F16" s="187"/>
      <c r="G16" s="1" t="s">
        <v>22</v>
      </c>
      <c r="H16" s="192" t="str">
        <f>TEXT(学校基本情報!$C$12,"000-0000")</f>
        <v>000-0000</v>
      </c>
      <c r="I16" s="192"/>
      <c r="J16" s="192"/>
      <c r="K16" s="192"/>
      <c r="L16" s="2"/>
      <c r="M16" s="2"/>
      <c r="N16" s="2"/>
      <c r="O16" s="2"/>
      <c r="P16" s="2"/>
      <c r="Q16" s="3"/>
    </row>
    <row r="17" spans="1:21" ht="15.45" customHeight="1" x14ac:dyDescent="0.2">
      <c r="A17" s="196"/>
      <c r="B17" s="197"/>
      <c r="C17" s="188"/>
      <c r="D17" s="189"/>
      <c r="E17" s="188"/>
      <c r="F17" s="189"/>
      <c r="G17" s="193" t="str">
        <f>学校基本情報!$C$13&amp;学校基本情報!$C$14</f>
        <v/>
      </c>
      <c r="H17" s="194"/>
      <c r="I17" s="194"/>
      <c r="J17" s="194"/>
      <c r="K17" s="194"/>
      <c r="L17" s="194"/>
      <c r="M17" s="194"/>
      <c r="N17" s="194"/>
      <c r="O17" s="194"/>
      <c r="P17" s="194"/>
      <c r="Q17" s="195"/>
      <c r="S17" s="93" t="s">
        <v>104</v>
      </c>
      <c r="T17" s="93" t="s">
        <v>105</v>
      </c>
      <c r="U17" s="93" t="s">
        <v>106</v>
      </c>
    </row>
    <row r="18" spans="1:21" ht="15.45" customHeight="1" x14ac:dyDescent="0.2">
      <c r="A18" s="196"/>
      <c r="B18" s="197"/>
      <c r="C18" s="190"/>
      <c r="D18" s="191"/>
      <c r="E18" s="190"/>
      <c r="F18" s="191"/>
      <c r="G18" s="4"/>
      <c r="H18" s="5"/>
      <c r="I18" s="183" t="s">
        <v>23</v>
      </c>
      <c r="J18" s="183"/>
      <c r="K18" s="184" t="str">
        <f>IF(学校基本情報!$C$15="","",学校基本情報!$C$15)</f>
        <v/>
      </c>
      <c r="L18" s="184"/>
      <c r="M18" s="184"/>
      <c r="N18" s="184"/>
      <c r="O18" s="184"/>
      <c r="P18" s="184"/>
      <c r="Q18" s="185"/>
      <c r="S18" s="94" t="str">
        <f>$A$41</f>
        <v/>
      </c>
      <c r="T18" s="94" t="str">
        <f>$B$41</f>
        <v>○○専門課程○○学科</v>
      </c>
      <c r="U18" s="94" t="str">
        <f>$L$41</f>
        <v>令和一年三月一日</v>
      </c>
    </row>
    <row r="19" spans="1:21" ht="25.95" customHeight="1" x14ac:dyDescent="0.2">
      <c r="A19" s="177" t="s">
        <v>24</v>
      </c>
      <c r="B19" s="178"/>
      <c r="C19" s="177" t="s">
        <v>25</v>
      </c>
      <c r="D19" s="178"/>
      <c r="E19" s="177" t="s">
        <v>26</v>
      </c>
      <c r="F19" s="178"/>
      <c r="G19" s="177" t="s">
        <v>27</v>
      </c>
      <c r="H19" s="180"/>
      <c r="I19" s="180"/>
      <c r="J19" s="180"/>
      <c r="K19" s="180"/>
      <c r="L19" s="180"/>
      <c r="M19" s="180"/>
      <c r="N19" s="180"/>
      <c r="O19" s="180"/>
      <c r="P19" s="180"/>
      <c r="Q19" s="178"/>
    </row>
    <row r="20" spans="1:21" ht="15.45" customHeight="1" x14ac:dyDescent="0.2">
      <c r="A20" s="196" t="str">
        <f>IF(学校基本情報!$C$17="","",学校基本情報!$C$17)</f>
        <v/>
      </c>
      <c r="B20" s="197"/>
      <c r="C20" s="186" t="str">
        <f>IF(学校基本情報!$C$18="","",TEXT(学校基本情報!$C$18,"ggge年m月d日"))</f>
        <v/>
      </c>
      <c r="D20" s="187"/>
      <c r="E20" s="186" t="str">
        <f>IF(学校基本情報!$C$19="","",学校基本情報!$C$19)</f>
        <v/>
      </c>
      <c r="F20" s="187"/>
      <c r="G20" s="1" t="s">
        <v>22</v>
      </c>
      <c r="H20" s="192" t="str">
        <f>TEXT(学校基本情報!$C$20,"000-0000")</f>
        <v>000-0000</v>
      </c>
      <c r="I20" s="192"/>
      <c r="J20" s="192"/>
      <c r="K20" s="192"/>
      <c r="L20" s="2"/>
      <c r="M20" s="2"/>
      <c r="N20" s="2"/>
      <c r="O20" s="2"/>
      <c r="P20" s="2"/>
      <c r="Q20" s="3"/>
    </row>
    <row r="21" spans="1:21" ht="15.45" customHeight="1" x14ac:dyDescent="0.2">
      <c r="A21" s="196"/>
      <c r="B21" s="197"/>
      <c r="C21" s="188"/>
      <c r="D21" s="189"/>
      <c r="E21" s="188"/>
      <c r="F21" s="189"/>
      <c r="G21" s="193" t="str">
        <f>学校基本情報!$C$21&amp;学校基本情報!$C$22</f>
        <v/>
      </c>
      <c r="H21" s="194"/>
      <c r="I21" s="194"/>
      <c r="J21" s="194"/>
      <c r="K21" s="194"/>
      <c r="L21" s="194"/>
      <c r="M21" s="194"/>
      <c r="N21" s="194"/>
      <c r="O21" s="194"/>
      <c r="P21" s="194"/>
      <c r="Q21" s="195"/>
      <c r="S21" s="21" t="s">
        <v>115</v>
      </c>
    </row>
    <row r="22" spans="1:21" ht="15.45" customHeight="1" x14ac:dyDescent="0.2">
      <c r="A22" s="196"/>
      <c r="B22" s="197"/>
      <c r="C22" s="190"/>
      <c r="D22" s="191"/>
      <c r="E22" s="190"/>
      <c r="F22" s="191"/>
      <c r="G22" s="4"/>
      <c r="H22" s="5"/>
      <c r="I22" s="183" t="s">
        <v>23</v>
      </c>
      <c r="J22" s="183"/>
      <c r="K22" s="184" t="str">
        <f>IF(学校基本情報!$C$23="","",学校基本情報!$C$23)</f>
        <v/>
      </c>
      <c r="L22" s="184"/>
      <c r="M22" s="184"/>
      <c r="N22" s="184"/>
      <c r="O22" s="184"/>
      <c r="P22" s="184"/>
      <c r="Q22" s="185"/>
      <c r="S22" s="173" t="s">
        <v>17</v>
      </c>
      <c r="T22" s="173"/>
    </row>
    <row r="23" spans="1:21" ht="21" customHeight="1" x14ac:dyDescent="0.2">
      <c r="B23" s="22"/>
      <c r="C23" s="22"/>
      <c r="D23" s="22"/>
      <c r="E23" s="22"/>
      <c r="F23" s="22"/>
      <c r="G23" s="22"/>
      <c r="H23" s="22"/>
      <c r="I23" s="22"/>
      <c r="J23" s="22"/>
      <c r="K23" s="22"/>
      <c r="L23" s="22"/>
      <c r="S23" s="168" t="str">
        <f>IF(OR($A$26="",$C$26="",$F$26="",$K$26="",$N$26="",$K$26=0,$N$26=0),"ERROR","OK")</f>
        <v>ERROR</v>
      </c>
      <c r="T23" s="168"/>
      <c r="U23" s="75"/>
    </row>
    <row r="24" spans="1:21" ht="13.5" customHeight="1" x14ac:dyDescent="0.2">
      <c r="A24" s="179" t="s">
        <v>28</v>
      </c>
      <c r="B24" s="179"/>
      <c r="C24" s="179"/>
      <c r="D24" s="179"/>
      <c r="E24" s="179"/>
      <c r="F24" s="179"/>
      <c r="G24" s="179"/>
      <c r="H24" s="179"/>
      <c r="I24" s="179"/>
      <c r="J24" s="179"/>
      <c r="K24" s="179"/>
      <c r="L24" s="179"/>
      <c r="M24" s="179"/>
      <c r="N24" s="179"/>
      <c r="O24" s="179"/>
      <c r="P24" s="179"/>
      <c r="Q24" s="179"/>
      <c r="R24" s="22"/>
      <c r="S24" s="168"/>
      <c r="T24" s="168"/>
      <c r="U24" s="75"/>
    </row>
    <row r="25" spans="1:21" ht="25.65" customHeight="1" x14ac:dyDescent="0.2">
      <c r="A25" s="177" t="s">
        <v>29</v>
      </c>
      <c r="B25" s="178"/>
      <c r="C25" s="177" t="s">
        <v>30</v>
      </c>
      <c r="D25" s="180"/>
      <c r="E25" s="178"/>
      <c r="F25" s="177" t="s">
        <v>31</v>
      </c>
      <c r="G25" s="180"/>
      <c r="H25" s="180"/>
      <c r="I25" s="180"/>
      <c r="J25" s="178"/>
      <c r="K25" s="177" t="s">
        <v>32</v>
      </c>
      <c r="L25" s="180"/>
      <c r="M25" s="178"/>
      <c r="N25" s="177" t="s">
        <v>33</v>
      </c>
      <c r="O25" s="180"/>
      <c r="P25" s="180"/>
      <c r="Q25" s="178"/>
    </row>
    <row r="26" spans="1:21" ht="64.5" customHeight="1" x14ac:dyDescent="0.2">
      <c r="A26" s="203" t="s">
        <v>196</v>
      </c>
      <c r="B26" s="204"/>
      <c r="C26" s="203" t="s">
        <v>34</v>
      </c>
      <c r="D26" s="205"/>
      <c r="E26" s="204"/>
      <c r="F26" s="206"/>
      <c r="G26" s="206"/>
      <c r="H26" s="206"/>
      <c r="I26" s="206"/>
      <c r="J26" s="207"/>
      <c r="K26" s="208" t="str">
        <f>IF(SUM($E$31,$G$31,$K$31,$N$31)=0,"",SUM($E$31,$G$31,$K$31,$N$31))</f>
        <v/>
      </c>
      <c r="L26" s="209"/>
      <c r="M26" s="210"/>
      <c r="N26" s="208" t="str">
        <f>IF(SUM($F$31,$I$31,$L$31,$P$31)=0,"",SUM($F$31,$I$31,$L$31,$P$31))</f>
        <v/>
      </c>
      <c r="O26" s="209"/>
      <c r="P26" s="209"/>
      <c r="Q26" s="210"/>
    </row>
    <row r="27" spans="1:21" ht="15.75" customHeight="1" x14ac:dyDescent="0.2">
      <c r="A27" s="22"/>
      <c r="B27" s="22"/>
      <c r="C27" s="22"/>
      <c r="D27" s="23"/>
      <c r="E27" s="23"/>
      <c r="F27" s="33"/>
      <c r="G27" s="33"/>
      <c r="H27" s="33"/>
      <c r="I27" s="24"/>
      <c r="J27" s="24"/>
      <c r="K27" s="24"/>
      <c r="L27" s="25"/>
      <c r="M27" s="25"/>
      <c r="N27" s="25"/>
      <c r="O27" s="26"/>
      <c r="P27" s="26"/>
      <c r="Q27" s="26"/>
    </row>
    <row r="28" spans="1:21" ht="19.5" customHeight="1" x14ac:dyDescent="0.2">
      <c r="A28" s="173" t="s">
        <v>35</v>
      </c>
      <c r="B28" s="173"/>
      <c r="C28" s="173"/>
      <c r="D28" s="173"/>
      <c r="E28" s="173"/>
      <c r="F28" s="173"/>
      <c r="G28" s="173"/>
      <c r="H28" s="173"/>
      <c r="I28" s="173"/>
      <c r="J28" s="173"/>
      <c r="K28" s="173"/>
      <c r="L28" s="173"/>
      <c r="M28" s="173"/>
      <c r="N28" s="173"/>
      <c r="O28" s="173"/>
      <c r="P28" s="173"/>
      <c r="Q28" s="173"/>
      <c r="S28" s="21" t="s">
        <v>115</v>
      </c>
    </row>
    <row r="29" spans="1:21" ht="18" customHeight="1" x14ac:dyDescent="0.2">
      <c r="A29" s="181" t="s">
        <v>36</v>
      </c>
      <c r="B29" s="182"/>
      <c r="C29" s="181" t="s">
        <v>37</v>
      </c>
      <c r="D29" s="182"/>
      <c r="E29" s="177" t="s">
        <v>38</v>
      </c>
      <c r="F29" s="180"/>
      <c r="G29" s="180"/>
      <c r="H29" s="180"/>
      <c r="I29" s="180"/>
      <c r="J29" s="180"/>
      <c r="K29" s="180"/>
      <c r="L29" s="180"/>
      <c r="M29" s="180"/>
      <c r="N29" s="180"/>
      <c r="O29" s="180"/>
      <c r="P29" s="180"/>
      <c r="Q29" s="178"/>
      <c r="S29" s="173" t="s">
        <v>35</v>
      </c>
      <c r="T29" s="173"/>
    </row>
    <row r="30" spans="1:21" ht="18" customHeight="1" x14ac:dyDescent="0.2">
      <c r="A30" s="198"/>
      <c r="B30" s="199"/>
      <c r="C30" s="198"/>
      <c r="D30" s="199"/>
      <c r="E30" s="177" t="s">
        <v>39</v>
      </c>
      <c r="F30" s="178"/>
      <c r="G30" s="177" t="s">
        <v>40</v>
      </c>
      <c r="H30" s="180"/>
      <c r="I30" s="180"/>
      <c r="J30" s="178"/>
      <c r="K30" s="177" t="s">
        <v>41</v>
      </c>
      <c r="L30" s="180"/>
      <c r="M30" s="178"/>
      <c r="N30" s="177" t="s">
        <v>42</v>
      </c>
      <c r="O30" s="180"/>
      <c r="P30" s="238"/>
      <c r="Q30" s="182"/>
      <c r="S30" s="168" t="b">
        <f>D37=IF(OR($A$33="",$E$33="",$G$33="",$I$33="",$E$34="",$E$35="",B37="",$E$34=0,$E$35=0),"ERROR","OK")</f>
        <v>0</v>
      </c>
      <c r="T30" s="168"/>
      <c r="U30" s="75"/>
    </row>
    <row r="31" spans="1:21" ht="66" customHeight="1" x14ac:dyDescent="0.2">
      <c r="A31" s="228" t="str">
        <f>$A$26</f>
        <v>○○専門課程</v>
      </c>
      <c r="B31" s="229"/>
      <c r="C31" s="228" t="str">
        <f>$C$26</f>
        <v>○○学科</v>
      </c>
      <c r="D31" s="229"/>
      <c r="E31" s="37"/>
      <c r="F31" s="38"/>
      <c r="G31" s="236"/>
      <c r="H31" s="237"/>
      <c r="I31" s="236"/>
      <c r="J31" s="237"/>
      <c r="K31" s="39"/>
      <c r="L31" s="220"/>
      <c r="M31" s="221"/>
      <c r="N31" s="222"/>
      <c r="O31" s="223"/>
      <c r="P31" s="230"/>
      <c r="Q31" s="231"/>
      <c r="S31" s="168"/>
      <c r="T31" s="168"/>
      <c r="U31" s="75"/>
    </row>
    <row r="32" spans="1:21" ht="24.75" customHeight="1" x14ac:dyDescent="0.2">
      <c r="A32" s="177" t="s">
        <v>43</v>
      </c>
      <c r="B32" s="180"/>
      <c r="C32" s="226"/>
      <c r="D32" s="227"/>
      <c r="E32" s="177" t="s">
        <v>44</v>
      </c>
      <c r="F32" s="226"/>
      <c r="G32" s="226"/>
      <c r="H32" s="227"/>
      <c r="I32" s="232" t="s">
        <v>45</v>
      </c>
      <c r="J32" s="233"/>
      <c r="K32" s="233"/>
      <c r="L32" s="233"/>
      <c r="M32" s="233"/>
      <c r="N32" s="233"/>
      <c r="O32" s="234"/>
      <c r="P32" s="234"/>
      <c r="Q32" s="235"/>
      <c r="S32" s="21">
        <v>3</v>
      </c>
      <c r="T32" s="75"/>
      <c r="U32" s="75"/>
    </row>
    <row r="33" spans="1:22" ht="71.25" customHeight="1" x14ac:dyDescent="0.2">
      <c r="A33" s="211" t="s">
        <v>221</v>
      </c>
      <c r="B33" s="212"/>
      <c r="C33" s="212"/>
      <c r="D33" s="213"/>
      <c r="E33" s="224"/>
      <c r="F33" s="225"/>
      <c r="G33" s="214"/>
      <c r="H33" s="215"/>
      <c r="I33" s="216"/>
      <c r="J33" s="217"/>
      <c r="K33" s="217"/>
      <c r="L33" s="218" t="s">
        <v>190</v>
      </c>
      <c r="M33" s="218"/>
      <c r="N33" s="218"/>
      <c r="O33" s="218"/>
      <c r="P33" s="218"/>
      <c r="Q33" s="219"/>
      <c r="S33" s="21">
        <v>4</v>
      </c>
      <c r="T33" s="75"/>
    </row>
    <row r="34" spans="1:22" ht="51.75" customHeight="1" x14ac:dyDescent="0.2">
      <c r="A34" s="246" t="s">
        <v>216</v>
      </c>
      <c r="B34" s="247"/>
      <c r="C34" s="250" t="s">
        <v>46</v>
      </c>
      <c r="D34" s="251"/>
      <c r="E34" s="252"/>
      <c r="F34" s="252"/>
      <c r="G34" s="252"/>
      <c r="H34" s="96"/>
      <c r="I34" s="96"/>
      <c r="J34" s="96"/>
      <c r="K34" s="96"/>
      <c r="L34" s="96"/>
      <c r="M34" s="96"/>
      <c r="N34" s="96"/>
      <c r="O34" s="96"/>
      <c r="P34" s="96"/>
      <c r="Q34" s="96"/>
    </row>
    <row r="35" spans="1:22" ht="51.75" customHeight="1" x14ac:dyDescent="0.2">
      <c r="A35" s="248"/>
      <c r="B35" s="249"/>
      <c r="C35" s="239" t="s">
        <v>47</v>
      </c>
      <c r="D35" s="240"/>
      <c r="E35" s="252"/>
      <c r="F35" s="252"/>
      <c r="G35" s="252"/>
      <c r="H35" s="97"/>
      <c r="I35" s="97"/>
      <c r="J35" s="97"/>
      <c r="K35" s="97"/>
      <c r="L35" s="97"/>
      <c r="M35" s="97"/>
      <c r="N35" s="97"/>
      <c r="O35" s="97"/>
      <c r="P35" s="97"/>
      <c r="Q35" s="97"/>
    </row>
    <row r="36" spans="1:22" ht="53.25" customHeight="1" x14ac:dyDescent="0.2">
      <c r="A36" s="241" t="s">
        <v>48</v>
      </c>
      <c r="B36" s="242"/>
      <c r="C36" s="242"/>
      <c r="D36" s="243" t="s">
        <v>49</v>
      </c>
      <c r="E36" s="244"/>
      <c r="F36" s="244"/>
      <c r="G36" s="244"/>
      <c r="H36" s="244"/>
      <c r="I36" s="244"/>
      <c r="J36" s="244"/>
      <c r="K36" s="244"/>
      <c r="L36" s="244"/>
      <c r="M36" s="244"/>
      <c r="N36" s="244"/>
      <c r="O36" s="244"/>
      <c r="P36" s="244"/>
      <c r="Q36" s="245"/>
    </row>
    <row r="37" spans="1:22" ht="64.8" customHeight="1" x14ac:dyDescent="0.15">
      <c r="A37" s="35" t="s">
        <v>50</v>
      </c>
      <c r="B37" s="36"/>
      <c r="C37" s="34" t="s">
        <v>51</v>
      </c>
      <c r="D37" s="200" t="s">
        <v>194</v>
      </c>
      <c r="E37" s="201"/>
      <c r="F37" s="201"/>
      <c r="G37" s="201"/>
      <c r="H37" s="201"/>
      <c r="I37" s="201"/>
      <c r="J37" s="201"/>
      <c r="K37" s="201"/>
      <c r="L37" s="201"/>
      <c r="M37" s="201"/>
      <c r="N37" s="201"/>
      <c r="O37" s="201"/>
      <c r="P37" s="201"/>
      <c r="Q37" s="202"/>
      <c r="S37" s="76" t="s">
        <v>115</v>
      </c>
    </row>
    <row r="38" spans="1:22" ht="10.5" customHeight="1" x14ac:dyDescent="0.2">
      <c r="A38" s="18"/>
      <c r="B38" s="18"/>
      <c r="C38" s="18"/>
      <c r="D38" s="17"/>
      <c r="E38" s="18"/>
      <c r="F38" s="18"/>
      <c r="G38" s="18"/>
      <c r="H38" s="18"/>
      <c r="I38" s="18"/>
      <c r="J38" s="18"/>
      <c r="K38" s="18"/>
      <c r="L38" s="18"/>
      <c r="M38" s="18"/>
      <c r="N38" s="18"/>
      <c r="O38" s="18"/>
      <c r="P38" s="18"/>
      <c r="Q38" s="18"/>
      <c r="R38" s="77"/>
      <c r="S38" s="172" t="s">
        <v>103</v>
      </c>
      <c r="T38" s="172"/>
      <c r="U38" s="172"/>
      <c r="V38" s="172"/>
    </row>
    <row r="39" spans="1:22" ht="18" customHeight="1" x14ac:dyDescent="0.2">
      <c r="A39" s="21" t="s">
        <v>52</v>
      </c>
      <c r="B39" s="22"/>
      <c r="C39" s="22"/>
      <c r="D39" s="22"/>
      <c r="E39" s="22"/>
      <c r="F39" s="22"/>
      <c r="G39" s="22"/>
      <c r="H39" s="22"/>
      <c r="I39" s="22"/>
      <c r="J39" s="22"/>
      <c r="K39" s="22"/>
      <c r="L39" s="22"/>
      <c r="S39" s="172"/>
      <c r="T39" s="172"/>
      <c r="U39" s="172"/>
      <c r="V39" s="172"/>
    </row>
    <row r="40" spans="1:22" ht="40.5" customHeight="1" x14ac:dyDescent="0.2">
      <c r="A40" s="27" t="s">
        <v>53</v>
      </c>
      <c r="B40" s="253" t="s">
        <v>54</v>
      </c>
      <c r="C40" s="253"/>
      <c r="D40" s="253"/>
      <c r="E40" s="253"/>
      <c r="F40" s="253"/>
      <c r="G40" s="253"/>
      <c r="H40" s="253"/>
      <c r="I40" s="253"/>
      <c r="J40" s="253"/>
      <c r="K40" s="253"/>
      <c r="L40" s="254" t="s">
        <v>55</v>
      </c>
      <c r="M40" s="254"/>
      <c r="N40" s="254"/>
      <c r="O40" s="254"/>
      <c r="P40" s="254"/>
      <c r="Q40" s="254"/>
      <c r="S40" s="168" t="str">
        <f>IFERROR(IF(YEAR($B$7)&gt;YEAR($A$37&amp;$B$37&amp;LEFT($C$37,1)&amp;"3月1日"),"ERROR","OK"),"ERROR")</f>
        <v>ERROR</v>
      </c>
      <c r="T40" s="168"/>
      <c r="U40" s="78"/>
    </row>
    <row r="41" spans="1:22" ht="27" customHeight="1" x14ac:dyDescent="0.2">
      <c r="A41" s="28" t="str">
        <f>IF(学校基本情報!C13="","",学校基本情報!$C$13)</f>
        <v/>
      </c>
      <c r="B41" s="255" t="str">
        <f>$A$16&amp;$A$26&amp;$C$26</f>
        <v>○○専門課程○○学科</v>
      </c>
      <c r="C41" s="255"/>
      <c r="D41" s="255"/>
      <c r="E41" s="255"/>
      <c r="F41" s="255"/>
      <c r="G41" s="255"/>
      <c r="H41" s="255"/>
      <c r="I41" s="255"/>
      <c r="J41" s="255"/>
      <c r="K41" s="256"/>
      <c r="L41" s="257" t="str">
        <f>$A$37&amp;TEXT($B$37+1,"[DBNum1][$-ja-JP]G/標準")&amp;LEFT($C$37,1)&amp;"三月一日"</f>
        <v>令和一年三月一日</v>
      </c>
      <c r="M41" s="258"/>
      <c r="N41" s="258"/>
      <c r="O41" s="258"/>
      <c r="P41" s="258"/>
      <c r="Q41" s="259"/>
      <c r="S41" s="75"/>
      <c r="T41" s="75"/>
      <c r="U41" s="75"/>
    </row>
    <row r="42" spans="1:22" ht="27" customHeight="1" x14ac:dyDescent="0.2">
      <c r="A42" s="21" t="s">
        <v>56</v>
      </c>
      <c r="B42" s="77"/>
      <c r="C42" s="77"/>
      <c r="D42" s="77"/>
      <c r="E42" s="77"/>
      <c r="F42" s="77"/>
      <c r="G42" s="77"/>
      <c r="H42" s="77"/>
      <c r="I42" s="77"/>
      <c r="J42" s="77"/>
      <c r="K42" s="77"/>
      <c r="L42" s="77"/>
      <c r="M42" s="77"/>
      <c r="N42" s="77"/>
      <c r="O42" s="77"/>
      <c r="P42" s="77"/>
      <c r="Q42" s="77"/>
      <c r="V42" s="40"/>
    </row>
    <row r="43" spans="1:22" ht="30" customHeight="1" x14ac:dyDescent="0.2">
      <c r="A43" s="172" t="s">
        <v>223</v>
      </c>
      <c r="B43" s="173"/>
      <c r="C43" s="173"/>
      <c r="D43" s="173"/>
      <c r="E43" s="173"/>
      <c r="F43" s="173"/>
      <c r="G43" s="173"/>
      <c r="H43" s="173"/>
      <c r="I43" s="173"/>
      <c r="J43" s="173"/>
      <c r="K43" s="173"/>
      <c r="L43" s="173"/>
      <c r="M43" s="173"/>
      <c r="N43" s="173"/>
      <c r="O43" s="173"/>
      <c r="P43" s="173"/>
      <c r="Q43" s="22"/>
    </row>
    <row r="44" spans="1:22" ht="30" customHeight="1" x14ac:dyDescent="0.2">
      <c r="A44" s="172" t="s">
        <v>222</v>
      </c>
      <c r="B44" s="172"/>
      <c r="C44" s="172"/>
      <c r="D44" s="172"/>
      <c r="E44" s="172"/>
      <c r="F44" s="172"/>
      <c r="G44" s="172"/>
      <c r="H44" s="172"/>
      <c r="I44" s="172"/>
      <c r="J44" s="172"/>
      <c r="K44" s="172"/>
      <c r="L44" s="172"/>
      <c r="M44" s="172"/>
      <c r="N44" s="172"/>
      <c r="O44" s="172"/>
      <c r="P44" s="172"/>
      <c r="Q44" s="22"/>
    </row>
    <row r="45" spans="1:22" ht="30" customHeight="1" x14ac:dyDescent="0.2">
      <c r="A45" s="172" t="s">
        <v>195</v>
      </c>
      <c r="B45" s="172"/>
      <c r="C45" s="172"/>
      <c r="D45" s="172"/>
      <c r="E45" s="172"/>
      <c r="F45" s="172"/>
      <c r="G45" s="172"/>
      <c r="H45" s="172"/>
      <c r="I45" s="172"/>
      <c r="J45" s="172"/>
      <c r="K45" s="172"/>
      <c r="L45" s="172"/>
      <c r="M45" s="172"/>
      <c r="N45" s="172"/>
      <c r="O45" s="172"/>
      <c r="P45" s="172"/>
      <c r="Q45" s="22"/>
    </row>
    <row r="46" spans="1:22" ht="54" customHeight="1" x14ac:dyDescent="0.2">
      <c r="A46" s="172" t="s">
        <v>57</v>
      </c>
      <c r="B46" s="172"/>
      <c r="C46" s="172"/>
      <c r="D46" s="172"/>
      <c r="E46" s="172"/>
      <c r="F46" s="172"/>
      <c r="G46" s="172"/>
      <c r="H46" s="172"/>
      <c r="I46" s="172"/>
      <c r="J46" s="172"/>
      <c r="K46" s="172"/>
      <c r="L46" s="172"/>
      <c r="M46" s="172"/>
      <c r="N46" s="172"/>
      <c r="O46" s="172"/>
      <c r="P46" s="172"/>
      <c r="Q46" s="172"/>
    </row>
    <row r="47" spans="1:22" ht="33" customHeight="1" x14ac:dyDescent="0.2">
      <c r="A47" s="172" t="s">
        <v>215</v>
      </c>
      <c r="B47" s="172"/>
      <c r="C47" s="172"/>
      <c r="D47" s="172"/>
      <c r="E47" s="172"/>
      <c r="F47" s="172"/>
      <c r="G47" s="172"/>
      <c r="H47" s="172"/>
      <c r="I47" s="172"/>
      <c r="J47" s="172"/>
      <c r="K47" s="172"/>
      <c r="L47" s="172"/>
      <c r="M47" s="172"/>
      <c r="N47" s="172"/>
      <c r="O47" s="172"/>
      <c r="P47" s="172"/>
      <c r="Q47" s="22"/>
      <c r="R47" s="22"/>
    </row>
    <row r="48" spans="1:22" ht="34.5" customHeight="1" x14ac:dyDescent="0.2">
      <c r="A48" s="172" t="s">
        <v>58</v>
      </c>
      <c r="B48" s="172"/>
      <c r="C48" s="172"/>
      <c r="D48" s="172"/>
      <c r="E48" s="172"/>
      <c r="F48" s="172"/>
      <c r="G48" s="172"/>
      <c r="H48" s="172"/>
      <c r="I48" s="172"/>
      <c r="J48" s="172"/>
      <c r="K48" s="172"/>
      <c r="L48" s="172"/>
      <c r="M48" s="172"/>
      <c r="N48" s="172"/>
      <c r="O48" s="172"/>
      <c r="P48" s="172"/>
      <c r="Q48" s="22"/>
      <c r="R48" s="22"/>
    </row>
    <row r="49" spans="1:19" ht="13.5" customHeight="1" x14ac:dyDescent="0.2">
      <c r="A49" s="172" t="s">
        <v>203</v>
      </c>
      <c r="B49" s="172"/>
      <c r="C49" s="172"/>
      <c r="D49" s="172"/>
      <c r="E49" s="172"/>
      <c r="F49" s="172"/>
      <c r="G49" s="172"/>
      <c r="H49" s="172"/>
      <c r="I49" s="172"/>
      <c r="J49" s="172"/>
      <c r="K49" s="172"/>
      <c r="L49" s="172"/>
      <c r="M49" s="172"/>
      <c r="N49" s="172"/>
      <c r="O49" s="172"/>
      <c r="P49" s="172"/>
      <c r="Q49" s="172"/>
      <c r="R49" s="22"/>
    </row>
    <row r="50" spans="1:19" ht="13.5" customHeight="1" x14ac:dyDescent="0.2">
      <c r="B50" s="6"/>
      <c r="R50" s="22"/>
    </row>
    <row r="51" spans="1:19" x14ac:dyDescent="0.2">
      <c r="A51" s="21" t="s">
        <v>59</v>
      </c>
      <c r="B51" s="22"/>
      <c r="C51" s="22"/>
      <c r="D51" s="22"/>
      <c r="E51" s="22"/>
      <c r="F51" s="22"/>
      <c r="G51" s="22"/>
      <c r="H51" s="22"/>
      <c r="I51" s="22"/>
      <c r="J51" s="22"/>
      <c r="K51" s="22"/>
      <c r="L51" s="22"/>
      <c r="M51" s="22"/>
      <c r="N51" s="22"/>
      <c r="O51" s="22"/>
      <c r="P51" s="22"/>
      <c r="Q51" s="22"/>
      <c r="R51" s="77"/>
    </row>
    <row r="52" spans="1:19" ht="12" customHeight="1" x14ac:dyDescent="0.2">
      <c r="A52" s="172" t="s">
        <v>214</v>
      </c>
      <c r="B52" s="173"/>
      <c r="C52" s="173"/>
      <c r="D52" s="173"/>
      <c r="E52" s="173"/>
      <c r="F52" s="173"/>
      <c r="G52" s="173"/>
      <c r="H52" s="173"/>
      <c r="I52" s="173"/>
      <c r="J52" s="173"/>
      <c r="K52" s="173"/>
      <c r="L52" s="173"/>
      <c r="M52" s="173"/>
      <c r="N52" s="173"/>
      <c r="O52" s="173"/>
      <c r="P52" s="173"/>
      <c r="Q52" s="173"/>
    </row>
    <row r="53" spans="1:19" x14ac:dyDescent="0.2">
      <c r="A53" s="173"/>
      <c r="B53" s="173"/>
      <c r="C53" s="173"/>
      <c r="D53" s="173"/>
      <c r="E53" s="173"/>
      <c r="F53" s="173"/>
      <c r="G53" s="173"/>
      <c r="H53" s="173"/>
      <c r="I53" s="173"/>
      <c r="J53" s="173"/>
      <c r="K53" s="173"/>
      <c r="L53" s="173"/>
      <c r="M53" s="173"/>
      <c r="N53" s="173"/>
      <c r="O53" s="173"/>
      <c r="P53" s="173"/>
      <c r="Q53" s="173"/>
    </row>
    <row r="54" spans="1:19" x14ac:dyDescent="0.2">
      <c r="A54" s="31"/>
      <c r="B54" s="31"/>
      <c r="C54" s="31"/>
      <c r="D54" s="31"/>
      <c r="E54" s="31"/>
      <c r="F54" s="31"/>
      <c r="G54" s="31"/>
      <c r="H54" s="31"/>
      <c r="I54" s="31"/>
      <c r="J54" s="31"/>
      <c r="K54" s="31"/>
      <c r="L54" s="31"/>
      <c r="M54" s="31"/>
      <c r="N54" s="31"/>
      <c r="O54" s="31"/>
      <c r="P54" s="31"/>
      <c r="Q54" s="31"/>
    </row>
    <row r="55" spans="1:19" x14ac:dyDescent="0.2">
      <c r="A55" s="21" t="s">
        <v>60</v>
      </c>
      <c r="B55" s="77"/>
      <c r="C55" s="77"/>
      <c r="D55" s="77"/>
      <c r="E55" s="77"/>
      <c r="F55" s="77"/>
      <c r="G55" s="77"/>
      <c r="H55" s="77"/>
      <c r="I55" s="77"/>
      <c r="J55" s="77"/>
      <c r="K55" s="77"/>
      <c r="L55" s="77"/>
      <c r="M55" s="77"/>
      <c r="N55" s="77"/>
      <c r="O55" s="77"/>
      <c r="P55" s="77"/>
      <c r="Q55" s="77"/>
    </row>
    <row r="56" spans="1:19" ht="12" customHeight="1" x14ac:dyDescent="0.2">
      <c r="A56" s="172" t="s">
        <v>61</v>
      </c>
      <c r="B56" s="172"/>
      <c r="C56" s="172"/>
      <c r="D56" s="172"/>
      <c r="E56" s="172"/>
      <c r="F56" s="172"/>
      <c r="G56" s="172"/>
      <c r="H56" s="172"/>
      <c r="I56" s="172"/>
      <c r="J56" s="172"/>
      <c r="K56" s="172"/>
      <c r="L56" s="172"/>
      <c r="M56" s="172"/>
      <c r="N56" s="172"/>
      <c r="O56" s="172"/>
      <c r="P56" s="172"/>
      <c r="Q56" s="172"/>
    </row>
    <row r="57" spans="1:19" x14ac:dyDescent="0.2">
      <c r="B57" s="6"/>
    </row>
    <row r="62" spans="1:19" ht="24.6" customHeight="1" x14ac:dyDescent="0.2">
      <c r="E62" s="40"/>
      <c r="F62" s="40"/>
      <c r="G62" s="40"/>
      <c r="H62" s="40"/>
      <c r="I62" s="40"/>
      <c r="J62" s="40"/>
      <c r="K62" s="40"/>
      <c r="L62" s="40"/>
      <c r="M62" s="40"/>
      <c r="N62" s="40"/>
      <c r="O62" s="40"/>
      <c r="P62" s="40"/>
      <c r="Q62" s="40"/>
      <c r="R62" s="40"/>
      <c r="S62" s="40"/>
    </row>
  </sheetData>
  <sheetProtection sheet="1" formatCells="0" formatColumns="0" formatRows="0" insertColumns="0" insertRows="0" insertHyperlinks="0" deleteColumns="0" deleteRows="0" sort="0" autoFilter="0" pivotTables="0"/>
  <mergeCells count="93">
    <mergeCell ref="B40:K40"/>
    <mergeCell ref="L40:Q40"/>
    <mergeCell ref="B41:K41"/>
    <mergeCell ref="A43:P43"/>
    <mergeCell ref="A56:Q56"/>
    <mergeCell ref="A44:P44"/>
    <mergeCell ref="A45:P45"/>
    <mergeCell ref="A46:Q46"/>
    <mergeCell ref="A47:P47"/>
    <mergeCell ref="A48:P48"/>
    <mergeCell ref="A49:Q49"/>
    <mergeCell ref="A52:Q53"/>
    <mergeCell ref="L41:Q41"/>
    <mergeCell ref="C35:D35"/>
    <mergeCell ref="A36:C36"/>
    <mergeCell ref="D36:Q36"/>
    <mergeCell ref="A34:B35"/>
    <mergeCell ref="C34:D34"/>
    <mergeCell ref="E34:G34"/>
    <mergeCell ref="E35:G35"/>
    <mergeCell ref="E29:Q29"/>
    <mergeCell ref="E30:F30"/>
    <mergeCell ref="G30:J30"/>
    <mergeCell ref="K30:M30"/>
    <mergeCell ref="N30:Q30"/>
    <mergeCell ref="P31:Q31"/>
    <mergeCell ref="E32:H32"/>
    <mergeCell ref="I32:Q32"/>
    <mergeCell ref="G31:H31"/>
    <mergeCell ref="I31:J31"/>
    <mergeCell ref="D37:Q37"/>
    <mergeCell ref="A26:B26"/>
    <mergeCell ref="C26:E26"/>
    <mergeCell ref="F26:J26"/>
    <mergeCell ref="K26:M26"/>
    <mergeCell ref="N26:Q26"/>
    <mergeCell ref="A33:D33"/>
    <mergeCell ref="G33:H33"/>
    <mergeCell ref="I33:K33"/>
    <mergeCell ref="L33:Q33"/>
    <mergeCell ref="L31:M31"/>
    <mergeCell ref="N31:O31"/>
    <mergeCell ref="E33:F33"/>
    <mergeCell ref="A32:D32"/>
    <mergeCell ref="A31:B31"/>
    <mergeCell ref="C31:D31"/>
    <mergeCell ref="A16:B18"/>
    <mergeCell ref="C16:D18"/>
    <mergeCell ref="E16:F18"/>
    <mergeCell ref="A29:B30"/>
    <mergeCell ref="C29:D30"/>
    <mergeCell ref="A28:Q28"/>
    <mergeCell ref="H16:K16"/>
    <mergeCell ref="G17:Q17"/>
    <mergeCell ref="I18:J18"/>
    <mergeCell ref="K18:Q18"/>
    <mergeCell ref="A19:B19"/>
    <mergeCell ref="C19:D19"/>
    <mergeCell ref="E19:F19"/>
    <mergeCell ref="G19:Q19"/>
    <mergeCell ref="A20:B22"/>
    <mergeCell ref="C20:D22"/>
    <mergeCell ref="C15:D15"/>
    <mergeCell ref="E15:F15"/>
    <mergeCell ref="G15:Q15"/>
    <mergeCell ref="I22:J22"/>
    <mergeCell ref="K22:Q22"/>
    <mergeCell ref="E20:F22"/>
    <mergeCell ref="H20:K20"/>
    <mergeCell ref="G21:Q21"/>
    <mergeCell ref="A24:Q24"/>
    <mergeCell ref="A25:B25"/>
    <mergeCell ref="C25:E25"/>
    <mergeCell ref="F25:J25"/>
    <mergeCell ref="S22:T22"/>
    <mergeCell ref="K25:M25"/>
    <mergeCell ref="N25:Q25"/>
    <mergeCell ref="S14:U15"/>
    <mergeCell ref="S30:T31"/>
    <mergeCell ref="T1:T3"/>
    <mergeCell ref="S40:T40"/>
    <mergeCell ref="A12:Q12"/>
    <mergeCell ref="S38:V39"/>
    <mergeCell ref="S29:T29"/>
    <mergeCell ref="S23:T24"/>
    <mergeCell ref="A1:Q1"/>
    <mergeCell ref="A4:Q4"/>
    <mergeCell ref="A5:Q5"/>
    <mergeCell ref="B7:Q7"/>
    <mergeCell ref="A11:Q11"/>
    <mergeCell ref="A13:Q13"/>
    <mergeCell ref="A14:Q14"/>
    <mergeCell ref="A15:B15"/>
  </mergeCells>
  <phoneticPr fontId="23"/>
  <conditionalFormatting sqref="A26:B26">
    <cfRule type="cellIs" dxfId="67" priority="12" operator="equal">
      <formula>"○○専門課程"</formula>
    </cfRule>
  </conditionalFormatting>
  <conditionalFormatting sqref="A33:D33">
    <cfRule type="cellIs" dxfId="66" priority="13" operator="equal">
      <formula>"令和○○年○月○日"</formula>
    </cfRule>
  </conditionalFormatting>
  <conditionalFormatting sqref="A26:J26">
    <cfRule type="containsBlanks" dxfId="65" priority="1">
      <formula>LEN(TRIM(A26))=0</formula>
    </cfRule>
  </conditionalFormatting>
  <conditionalFormatting sqref="C26:E26">
    <cfRule type="cellIs" dxfId="64" priority="11" operator="equal">
      <formula>"○○学科"</formula>
    </cfRule>
  </conditionalFormatting>
  <conditionalFormatting sqref="D37:Q37">
    <cfRule type="cellIs" dxfId="63" priority="6" operator="equal">
      <formula>"（例：「第３学年に転入学者を受け入れる予定があり，そのための教育課程や教育条件も既に整備済であるため。」「指定年度以前から指定基準を満たす教育を行っているため。」　など）"</formula>
    </cfRule>
    <cfRule type="containsBlanks" dxfId="62" priority="7">
      <formula>LEN(TRIM(D37))=0</formula>
    </cfRule>
  </conditionalFormatting>
  <conditionalFormatting sqref="E31:Q31 A33:E33 G33:K33 E34:E35 B37">
    <cfRule type="containsBlanks" dxfId="61" priority="10">
      <formula>LEN(TRIM(A31))=0</formula>
    </cfRule>
  </conditionalFormatting>
  <dataValidations xWindow="368" yWindow="807" count="13">
    <dataValidation type="list" allowBlank="1" showInputMessage="1" showErrorMessage="1" sqref="G33:H33" xr:uid="{B04A9AF2-88E8-494D-AC11-4BA7B5803EC2}">
      <formula1>"（昼間）,（夜間）"</formula1>
    </dataValidation>
    <dataValidation type="whole" imeMode="halfAlpha" operator="greaterThanOrEqual" allowBlank="1" showInputMessage="1" sqref="K26:Q26" xr:uid="{68B60A90-5059-4A52-9D90-BA26C6E2C690}">
      <formula1>0</formula1>
    </dataValidation>
    <dataValidation imeMode="halfAlpha" allowBlank="1" showInputMessage="1" showErrorMessage="1" sqref="I33:K33" xr:uid="{1E28FEBA-E54F-4A3B-80FB-C4CFB310BEFD}"/>
    <dataValidation allowBlank="1" showInputMessage="1" showErrorMessage="1" promptTitle="[" sqref="U35" xr:uid="{3A5709E4-C8DE-4E7F-8F6E-B4E367B8FE85}"/>
    <dataValidation type="list" allowBlank="1" showInputMessage="1" showErrorMessage="1" sqref="L33:Q33" xr:uid="{F4D0B499-23A7-4CEC-B6A0-A76A58722842}">
      <formula1>"単位時間,単位"</formula1>
    </dataValidation>
    <dataValidation imeMode="halfAlpha" allowBlank="1" showInputMessage="1" showErrorMessage="1" promptTitle="数字のみで入力ください" prompt=" " sqref="F31 I31:J31 L31:M31 P31:Q31" xr:uid="{BB414E24-884C-4C46-8C3B-F08FAACADCDE}"/>
    <dataValidation allowBlank="1" showInputMessage="1" showErrorMessage="1" prompt="設置年月日について、_x000a_西暦・和暦どちらでも記入可能です_x000a_（自動で和暦に変換されます）_x000a_※漢数字は使用せず記入ください" sqref="A33:D33" xr:uid="{B8C60249-6F70-4E33-AD06-70CBBAB65FD1}"/>
    <dataValidation imeMode="halfAlpha" allowBlank="1" showInputMessage="1" showErrorMessage="1" promptTitle="数字のみで入力ください" prompt="「元年度」となる場合は、_x000a_「１」と入力ください。" sqref="B37" xr:uid="{0EFCA1C8-3EA6-4D12-B198-A651C1E8B0B8}"/>
    <dataValidation allowBlank="1" showInputMessage="1" showErrorMessage="1" promptTitle="全角で記入ください" prompt="英数字については、全角で記入ください" sqref="A26:E26" xr:uid="{100EC6B1-D302-4C06-AAEA-41CAF53EC3DF}"/>
    <dataValidation type="list" imeMode="halfAlpha" operator="greaterThan" allowBlank="1" showInputMessage="1" showErrorMessage="1" sqref="E33:F33" xr:uid="{652D8CF8-BD23-4C90-A1F9-7B612343BF3A}">
      <formula1>$S$32:$S$33</formula1>
    </dataValidation>
    <dataValidation type="whole" errorStyle="information" imeMode="halfAlpha" operator="greaterThan" allowBlank="1" showInputMessage="1" showErrorMessage="1" errorTitle="定員数を入力ください" error="定員数の入力欄となります。正しく入力ください。" promptTitle="数字のみで入力ください" prompt=" " sqref="N31:O31 K31 G31:H31 E31" xr:uid="{9EB92851-7D01-4C73-A511-E5C49CBA3493}">
      <formula1>0</formula1>
    </dataValidation>
    <dataValidation allowBlank="1" showInputMessage="1" showErrorMessage="1" promptTitle="学則等で定めている評価方法を簡潔に記入ください" prompt="（例）出席状況と年２回の試験により評価、等" sqref="F26:J26" xr:uid="{F8EEF802-8B97-431D-96AB-F56348780AC1}"/>
    <dataValidation type="list" allowBlank="1" showInputMessage="1" showErrorMessage="1" sqref="D27" xr:uid="{912E35DE-0FC0-4B94-9B12-51E637903186}">
      <formula1>$U$23:$U$23</formula1>
    </dataValidation>
  </dataValidations>
  <printOptions horizontalCentered="1"/>
  <pageMargins left="0.35433070866141736" right="0.35433070866141736" top="0.59055118110236227" bottom="0.59055118110236227" header="0.51181102362204722" footer="0.51181102362204722"/>
  <pageSetup paperSize="9" scale="80" orientation="portrait" r:id="rId1"/>
  <rowBreaks count="1" manualBreakCount="1">
    <brk id="41"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44"/>
  <sheetViews>
    <sheetView view="pageBreakPreview" topLeftCell="A32" zoomScale="85" zoomScaleNormal="55" zoomScaleSheetLayoutView="85" zoomScalePageLayoutView="85" workbookViewId="0">
      <selection activeCell="A44" sqref="A44:F44"/>
    </sheetView>
  </sheetViews>
  <sheetFormatPr defaultRowHeight="13.2" outlineLevelRow="1" x14ac:dyDescent="0.2"/>
  <cols>
    <col min="1" max="1" width="9.44140625" style="110" customWidth="1"/>
    <col min="2" max="2" width="8.109375" style="110" customWidth="1"/>
    <col min="3" max="3" width="22.6640625" style="110" customWidth="1"/>
    <col min="4" max="4" width="34" style="110" customWidth="1"/>
    <col min="5" max="5" width="17.44140625" style="110" customWidth="1"/>
    <col min="6" max="6" width="41" style="110" customWidth="1"/>
    <col min="7" max="7" width="13.21875" style="110" customWidth="1"/>
    <col min="8" max="8" width="9" style="110"/>
    <col min="9" max="9" width="9.109375" style="110" customWidth="1"/>
    <col min="10" max="10" width="8.21875" style="110" customWidth="1"/>
    <col min="11" max="11" width="50.33203125" style="110" customWidth="1"/>
    <col min="12" max="12" width="16.44140625" style="110" customWidth="1"/>
    <col min="13" max="13" width="40.77734375" style="110" customWidth="1"/>
    <col min="14" max="250" width="9" style="110"/>
    <col min="251" max="251" width="9.6640625" style="110" customWidth="1"/>
    <col min="252" max="255" width="29" style="110" customWidth="1"/>
    <col min="256" max="260" width="0" style="110" hidden="1" customWidth="1"/>
    <col min="261" max="506" width="9" style="110"/>
    <col min="507" max="507" width="9.6640625" style="110" customWidth="1"/>
    <col min="508" max="511" width="29" style="110" customWidth="1"/>
    <col min="512" max="516" width="0" style="110" hidden="1" customWidth="1"/>
    <col min="517" max="762" width="9" style="110"/>
    <col min="763" max="763" width="9.6640625" style="110" customWidth="1"/>
    <col min="764" max="767" width="29" style="110" customWidth="1"/>
    <col min="768" max="772" width="0" style="110" hidden="1" customWidth="1"/>
    <col min="773" max="1018" width="9" style="110"/>
    <col min="1019" max="1019" width="9.6640625" style="110" customWidth="1"/>
    <col min="1020" max="1023" width="29" style="110" customWidth="1"/>
    <col min="1024" max="1028" width="0" style="110" hidden="1" customWidth="1"/>
    <col min="1029" max="1274" width="9" style="110"/>
    <col min="1275" max="1275" width="9.6640625" style="110" customWidth="1"/>
    <col min="1276" max="1279" width="29" style="110" customWidth="1"/>
    <col min="1280" max="1284" width="0" style="110" hidden="1" customWidth="1"/>
    <col min="1285" max="1530" width="9" style="110"/>
    <col min="1531" max="1531" width="9.6640625" style="110" customWidth="1"/>
    <col min="1532" max="1535" width="29" style="110" customWidth="1"/>
    <col min="1536" max="1540" width="0" style="110" hidden="1" customWidth="1"/>
    <col min="1541" max="1786" width="9" style="110"/>
    <col min="1787" max="1787" width="9.6640625" style="110" customWidth="1"/>
    <col min="1788" max="1791" width="29" style="110" customWidth="1"/>
    <col min="1792" max="1796" width="0" style="110" hidden="1" customWidth="1"/>
    <col min="1797" max="2042" width="9" style="110"/>
    <col min="2043" max="2043" width="9.6640625" style="110" customWidth="1"/>
    <col min="2044" max="2047" width="29" style="110" customWidth="1"/>
    <col min="2048" max="2052" width="0" style="110" hidden="1" customWidth="1"/>
    <col min="2053" max="2298" width="9" style="110"/>
    <col min="2299" max="2299" width="9.6640625" style="110" customWidth="1"/>
    <col min="2300" max="2303" width="29" style="110" customWidth="1"/>
    <col min="2304" max="2308" width="0" style="110" hidden="1" customWidth="1"/>
    <col min="2309" max="2554" width="9" style="110"/>
    <col min="2555" max="2555" width="9.6640625" style="110" customWidth="1"/>
    <col min="2556" max="2559" width="29" style="110" customWidth="1"/>
    <col min="2560" max="2564" width="0" style="110" hidden="1" customWidth="1"/>
    <col min="2565" max="2810" width="9" style="110"/>
    <col min="2811" max="2811" width="9.6640625" style="110" customWidth="1"/>
    <col min="2812" max="2815" width="29" style="110" customWidth="1"/>
    <col min="2816" max="2820" width="0" style="110" hidden="1" customWidth="1"/>
    <col min="2821" max="3066" width="9" style="110"/>
    <col min="3067" max="3067" width="9.6640625" style="110" customWidth="1"/>
    <col min="3068" max="3071" width="29" style="110" customWidth="1"/>
    <col min="3072" max="3076" width="0" style="110" hidden="1" customWidth="1"/>
    <col min="3077" max="3322" width="9" style="110"/>
    <col min="3323" max="3323" width="9.6640625" style="110" customWidth="1"/>
    <col min="3324" max="3327" width="29" style="110" customWidth="1"/>
    <col min="3328" max="3332" width="0" style="110" hidden="1" customWidth="1"/>
    <col min="3333" max="3578" width="9" style="110"/>
    <col min="3579" max="3579" width="9.6640625" style="110" customWidth="1"/>
    <col min="3580" max="3583" width="29" style="110" customWidth="1"/>
    <col min="3584" max="3588" width="0" style="110" hidden="1" customWidth="1"/>
    <col min="3589" max="3834" width="9" style="110"/>
    <col min="3835" max="3835" width="9.6640625" style="110" customWidth="1"/>
    <col min="3836" max="3839" width="29" style="110" customWidth="1"/>
    <col min="3840" max="3844" width="0" style="110" hidden="1" customWidth="1"/>
    <col min="3845" max="4090" width="9" style="110"/>
    <col min="4091" max="4091" width="9.6640625" style="110" customWidth="1"/>
    <col min="4092" max="4095" width="29" style="110" customWidth="1"/>
    <col min="4096" max="4100" width="0" style="110" hidden="1" customWidth="1"/>
    <col min="4101" max="4346" width="9" style="110"/>
    <col min="4347" max="4347" width="9.6640625" style="110" customWidth="1"/>
    <col min="4348" max="4351" width="29" style="110" customWidth="1"/>
    <col min="4352" max="4356" width="0" style="110" hidden="1" customWidth="1"/>
    <col min="4357" max="4602" width="9" style="110"/>
    <col min="4603" max="4603" width="9.6640625" style="110" customWidth="1"/>
    <col min="4604" max="4607" width="29" style="110" customWidth="1"/>
    <col min="4608" max="4612" width="0" style="110" hidden="1" customWidth="1"/>
    <col min="4613" max="4858" width="9" style="110"/>
    <col min="4859" max="4859" width="9.6640625" style="110" customWidth="1"/>
    <col min="4860" max="4863" width="29" style="110" customWidth="1"/>
    <col min="4864" max="4868" width="0" style="110" hidden="1" customWidth="1"/>
    <col min="4869" max="5114" width="9" style="110"/>
    <col min="5115" max="5115" width="9.6640625" style="110" customWidth="1"/>
    <col min="5116" max="5119" width="29" style="110" customWidth="1"/>
    <col min="5120" max="5124" width="0" style="110" hidden="1" customWidth="1"/>
    <col min="5125" max="5370" width="9" style="110"/>
    <col min="5371" max="5371" width="9.6640625" style="110" customWidth="1"/>
    <col min="5372" max="5375" width="29" style="110" customWidth="1"/>
    <col min="5376" max="5380" width="0" style="110" hidden="1" customWidth="1"/>
    <col min="5381" max="5626" width="9" style="110"/>
    <col min="5627" max="5627" width="9.6640625" style="110" customWidth="1"/>
    <col min="5628" max="5631" width="29" style="110" customWidth="1"/>
    <col min="5632" max="5636" width="0" style="110" hidden="1" customWidth="1"/>
    <col min="5637" max="5882" width="9" style="110"/>
    <col min="5883" max="5883" width="9.6640625" style="110" customWidth="1"/>
    <col min="5884" max="5887" width="29" style="110" customWidth="1"/>
    <col min="5888" max="5892" width="0" style="110" hidden="1" customWidth="1"/>
    <col min="5893" max="6138" width="9" style="110"/>
    <col min="6139" max="6139" width="9.6640625" style="110" customWidth="1"/>
    <col min="6140" max="6143" width="29" style="110" customWidth="1"/>
    <col min="6144" max="6148" width="0" style="110" hidden="1" customWidth="1"/>
    <col min="6149" max="6394" width="9" style="110"/>
    <col min="6395" max="6395" width="9.6640625" style="110" customWidth="1"/>
    <col min="6396" max="6399" width="29" style="110" customWidth="1"/>
    <col min="6400" max="6404" width="0" style="110" hidden="1" customWidth="1"/>
    <col min="6405" max="6650" width="9" style="110"/>
    <col min="6651" max="6651" width="9.6640625" style="110" customWidth="1"/>
    <col min="6652" max="6655" width="29" style="110" customWidth="1"/>
    <col min="6656" max="6660" width="0" style="110" hidden="1" customWidth="1"/>
    <col min="6661" max="6906" width="9" style="110"/>
    <col min="6907" max="6907" width="9.6640625" style="110" customWidth="1"/>
    <col min="6908" max="6911" width="29" style="110" customWidth="1"/>
    <col min="6912" max="6916" width="0" style="110" hidden="1" customWidth="1"/>
    <col min="6917" max="7162" width="9" style="110"/>
    <col min="7163" max="7163" width="9.6640625" style="110" customWidth="1"/>
    <col min="7164" max="7167" width="29" style="110" customWidth="1"/>
    <col min="7168" max="7172" width="0" style="110" hidden="1" customWidth="1"/>
    <col min="7173" max="7418" width="9" style="110"/>
    <col min="7419" max="7419" width="9.6640625" style="110" customWidth="1"/>
    <col min="7420" max="7423" width="29" style="110" customWidth="1"/>
    <col min="7424" max="7428" width="0" style="110" hidden="1" customWidth="1"/>
    <col min="7429" max="7674" width="9" style="110"/>
    <col min="7675" max="7675" width="9.6640625" style="110" customWidth="1"/>
    <col min="7676" max="7679" width="29" style="110" customWidth="1"/>
    <col min="7680" max="7684" width="0" style="110" hidden="1" customWidth="1"/>
    <col min="7685" max="7930" width="9" style="110"/>
    <col min="7931" max="7931" width="9.6640625" style="110" customWidth="1"/>
    <col min="7932" max="7935" width="29" style="110" customWidth="1"/>
    <col min="7936" max="7940" width="0" style="110" hidden="1" customWidth="1"/>
    <col min="7941" max="8186" width="9" style="110"/>
    <col min="8187" max="8187" width="9.6640625" style="110" customWidth="1"/>
    <col min="8188" max="8191" width="29" style="110" customWidth="1"/>
    <col min="8192" max="8196" width="0" style="110" hidden="1" customWidth="1"/>
    <col min="8197" max="8442" width="9" style="110"/>
    <col min="8443" max="8443" width="9.6640625" style="110" customWidth="1"/>
    <col min="8444" max="8447" width="29" style="110" customWidth="1"/>
    <col min="8448" max="8452" width="0" style="110" hidden="1" customWidth="1"/>
    <col min="8453" max="8698" width="9" style="110"/>
    <col min="8699" max="8699" width="9.6640625" style="110" customWidth="1"/>
    <col min="8700" max="8703" width="29" style="110" customWidth="1"/>
    <col min="8704" max="8708" width="0" style="110" hidden="1" customWidth="1"/>
    <col min="8709" max="8954" width="9" style="110"/>
    <col min="8955" max="8955" width="9.6640625" style="110" customWidth="1"/>
    <col min="8956" max="8959" width="29" style="110" customWidth="1"/>
    <col min="8960" max="8964" width="0" style="110" hidden="1" customWidth="1"/>
    <col min="8965" max="9210" width="9" style="110"/>
    <col min="9211" max="9211" width="9.6640625" style="110" customWidth="1"/>
    <col min="9212" max="9215" width="29" style="110" customWidth="1"/>
    <col min="9216" max="9220" width="0" style="110" hidden="1" customWidth="1"/>
    <col min="9221" max="9466" width="9" style="110"/>
    <col min="9467" max="9467" width="9.6640625" style="110" customWidth="1"/>
    <col min="9468" max="9471" width="29" style="110" customWidth="1"/>
    <col min="9472" max="9476" width="0" style="110" hidden="1" customWidth="1"/>
    <col min="9477" max="9722" width="9" style="110"/>
    <col min="9723" max="9723" width="9.6640625" style="110" customWidth="1"/>
    <col min="9724" max="9727" width="29" style="110" customWidth="1"/>
    <col min="9728" max="9732" width="0" style="110" hidden="1" customWidth="1"/>
    <col min="9733" max="9978" width="9" style="110"/>
    <col min="9979" max="9979" width="9.6640625" style="110" customWidth="1"/>
    <col min="9980" max="9983" width="29" style="110" customWidth="1"/>
    <col min="9984" max="9988" width="0" style="110" hidden="1" customWidth="1"/>
    <col min="9989" max="10234" width="9" style="110"/>
    <col min="10235" max="10235" width="9.6640625" style="110" customWidth="1"/>
    <col min="10236" max="10239" width="29" style="110" customWidth="1"/>
    <col min="10240" max="10244" width="0" style="110" hidden="1" customWidth="1"/>
    <col min="10245" max="10490" width="9" style="110"/>
    <col min="10491" max="10491" width="9.6640625" style="110" customWidth="1"/>
    <col min="10492" max="10495" width="29" style="110" customWidth="1"/>
    <col min="10496" max="10500" width="0" style="110" hidden="1" customWidth="1"/>
    <col min="10501" max="10746" width="9" style="110"/>
    <col min="10747" max="10747" width="9.6640625" style="110" customWidth="1"/>
    <col min="10748" max="10751" width="29" style="110" customWidth="1"/>
    <col min="10752" max="10756" width="0" style="110" hidden="1" customWidth="1"/>
    <col min="10757" max="11002" width="9" style="110"/>
    <col min="11003" max="11003" width="9.6640625" style="110" customWidth="1"/>
    <col min="11004" max="11007" width="29" style="110" customWidth="1"/>
    <col min="11008" max="11012" width="0" style="110" hidden="1" customWidth="1"/>
    <col min="11013" max="11258" width="9" style="110"/>
    <col min="11259" max="11259" width="9.6640625" style="110" customWidth="1"/>
    <col min="11260" max="11263" width="29" style="110" customWidth="1"/>
    <col min="11264" max="11268" width="0" style="110" hidden="1" customWidth="1"/>
    <col min="11269" max="11514" width="9" style="110"/>
    <col min="11515" max="11515" width="9.6640625" style="110" customWidth="1"/>
    <col min="11516" max="11519" width="29" style="110" customWidth="1"/>
    <col min="11520" max="11524" width="0" style="110" hidden="1" customWidth="1"/>
    <col min="11525" max="11770" width="9" style="110"/>
    <col min="11771" max="11771" width="9.6640625" style="110" customWidth="1"/>
    <col min="11772" max="11775" width="29" style="110" customWidth="1"/>
    <col min="11776" max="11780" width="0" style="110" hidden="1" customWidth="1"/>
    <col min="11781" max="12026" width="9" style="110"/>
    <col min="12027" max="12027" width="9.6640625" style="110" customWidth="1"/>
    <col min="12028" max="12031" width="29" style="110" customWidth="1"/>
    <col min="12032" max="12036" width="0" style="110" hidden="1" customWidth="1"/>
    <col min="12037" max="12282" width="9" style="110"/>
    <col min="12283" max="12283" width="9.6640625" style="110" customWidth="1"/>
    <col min="12284" max="12287" width="29" style="110" customWidth="1"/>
    <col min="12288" max="12292" width="0" style="110" hidden="1" customWidth="1"/>
    <col min="12293" max="12538" width="9" style="110"/>
    <col min="12539" max="12539" width="9.6640625" style="110" customWidth="1"/>
    <col min="12540" max="12543" width="29" style="110" customWidth="1"/>
    <col min="12544" max="12548" width="0" style="110" hidden="1" customWidth="1"/>
    <col min="12549" max="12794" width="9" style="110"/>
    <col min="12795" max="12795" width="9.6640625" style="110" customWidth="1"/>
    <col min="12796" max="12799" width="29" style="110" customWidth="1"/>
    <col min="12800" max="12804" width="0" style="110" hidden="1" customWidth="1"/>
    <col min="12805" max="13050" width="9" style="110"/>
    <col min="13051" max="13051" width="9.6640625" style="110" customWidth="1"/>
    <col min="13052" max="13055" width="29" style="110" customWidth="1"/>
    <col min="13056" max="13060" width="0" style="110" hidden="1" customWidth="1"/>
    <col min="13061" max="13306" width="9" style="110"/>
    <col min="13307" max="13307" width="9.6640625" style="110" customWidth="1"/>
    <col min="13308" max="13311" width="29" style="110" customWidth="1"/>
    <col min="13312" max="13316" width="0" style="110" hidden="1" customWidth="1"/>
    <col min="13317" max="13562" width="9" style="110"/>
    <col min="13563" max="13563" width="9.6640625" style="110" customWidth="1"/>
    <col min="13564" max="13567" width="29" style="110" customWidth="1"/>
    <col min="13568" max="13572" width="0" style="110" hidden="1" customWidth="1"/>
    <col min="13573" max="13818" width="9" style="110"/>
    <col min="13819" max="13819" width="9.6640625" style="110" customWidth="1"/>
    <col min="13820" max="13823" width="29" style="110" customWidth="1"/>
    <col min="13824" max="13828" width="0" style="110" hidden="1" customWidth="1"/>
    <col min="13829" max="14074" width="9" style="110"/>
    <col min="14075" max="14075" width="9.6640625" style="110" customWidth="1"/>
    <col min="14076" max="14079" width="29" style="110" customWidth="1"/>
    <col min="14080" max="14084" width="0" style="110" hidden="1" customWidth="1"/>
    <col min="14085" max="14330" width="9" style="110"/>
    <col min="14331" max="14331" width="9.6640625" style="110" customWidth="1"/>
    <col min="14332" max="14335" width="29" style="110" customWidth="1"/>
    <col min="14336" max="14340" width="0" style="110" hidden="1" customWidth="1"/>
    <col min="14341" max="14586" width="9" style="110"/>
    <col min="14587" max="14587" width="9.6640625" style="110" customWidth="1"/>
    <col min="14588" max="14591" width="29" style="110" customWidth="1"/>
    <col min="14592" max="14596" width="0" style="110" hidden="1" customWidth="1"/>
    <col min="14597" max="14842" width="9" style="110"/>
    <col min="14843" max="14843" width="9.6640625" style="110" customWidth="1"/>
    <col min="14844" max="14847" width="29" style="110" customWidth="1"/>
    <col min="14848" max="14852" width="0" style="110" hidden="1" customWidth="1"/>
    <col min="14853" max="15098" width="9" style="110"/>
    <col min="15099" max="15099" width="9.6640625" style="110" customWidth="1"/>
    <col min="15100" max="15103" width="29" style="110" customWidth="1"/>
    <col min="15104" max="15108" width="0" style="110" hidden="1" customWidth="1"/>
    <col min="15109" max="15354" width="9" style="110"/>
    <col min="15355" max="15355" width="9.6640625" style="110" customWidth="1"/>
    <col min="15356" max="15359" width="29" style="110" customWidth="1"/>
    <col min="15360" max="15364" width="0" style="110" hidden="1" customWidth="1"/>
    <col min="15365" max="15610" width="9" style="110"/>
    <col min="15611" max="15611" width="9.6640625" style="110" customWidth="1"/>
    <col min="15612" max="15615" width="29" style="110" customWidth="1"/>
    <col min="15616" max="15620" width="0" style="110" hidden="1" customWidth="1"/>
    <col min="15621" max="15866" width="9" style="110"/>
    <col min="15867" max="15867" width="9.6640625" style="110" customWidth="1"/>
    <col min="15868" max="15871" width="29" style="110" customWidth="1"/>
    <col min="15872" max="15876" width="0" style="110" hidden="1" customWidth="1"/>
    <col min="15877" max="16122" width="9" style="110"/>
    <col min="16123" max="16123" width="9.6640625" style="110" customWidth="1"/>
    <col min="16124" max="16127" width="29" style="110" customWidth="1"/>
    <col min="16128" max="16132" width="0" style="110" hidden="1" customWidth="1"/>
    <col min="16133" max="16384" width="9" style="110"/>
  </cols>
  <sheetData>
    <row r="1" spans="1:16" s="68" customFormat="1" ht="13.5" customHeight="1" x14ac:dyDescent="0.2">
      <c r="A1" s="272" t="s">
        <v>197</v>
      </c>
      <c r="B1" s="272"/>
      <c r="C1" s="124"/>
      <c r="D1" s="124"/>
      <c r="E1" s="125"/>
      <c r="F1" s="60"/>
      <c r="G1" s="60"/>
      <c r="I1" s="21"/>
      <c r="J1" s="169" t="str">
        <f>IF(学校基本情報!$D$5="〇",IF(COUNTIF($G$22:$G$41,"ERROR")&gt;0,"ERROR","OK"),"")</f>
        <v/>
      </c>
      <c r="K1" s="169"/>
      <c r="L1" s="275">
        <f>COUNTA(M11:M30)</f>
        <v>10</v>
      </c>
    </row>
    <row r="2" spans="1:16" s="68" customFormat="1" ht="13.2" customHeight="1" x14ac:dyDescent="0.2">
      <c r="B2" s="123"/>
      <c r="C2" s="124"/>
      <c r="D2" s="125"/>
      <c r="E2" s="125"/>
      <c r="F2" s="60"/>
      <c r="G2" s="60"/>
      <c r="I2" s="88" t="s">
        <v>114</v>
      </c>
      <c r="J2" s="169"/>
      <c r="K2" s="169"/>
      <c r="L2" s="275"/>
    </row>
    <row r="3" spans="1:16" s="68" customFormat="1" ht="13.5" customHeight="1" thickBot="1" x14ac:dyDescent="0.25">
      <c r="A3" s="273" t="s">
        <v>220</v>
      </c>
      <c r="B3" s="273"/>
      <c r="C3" s="273"/>
      <c r="D3" s="273"/>
      <c r="E3" s="273"/>
      <c r="F3" s="273"/>
      <c r="G3" s="61"/>
      <c r="I3" s="21"/>
      <c r="J3" s="283"/>
      <c r="K3" s="283"/>
      <c r="L3" s="275"/>
    </row>
    <row r="4" spans="1:16" s="68" customFormat="1" ht="13.2" customHeight="1" x14ac:dyDescent="0.2">
      <c r="B4" s="61"/>
      <c r="C4" s="61"/>
      <c r="D4" s="61"/>
      <c r="E4" s="61"/>
      <c r="F4" s="60"/>
      <c r="G4" s="60"/>
      <c r="I4" s="21"/>
      <c r="J4" s="69"/>
      <c r="K4" s="21"/>
    </row>
    <row r="5" spans="1:16" s="68" customFormat="1" ht="33" x14ac:dyDescent="0.2">
      <c r="B5" s="61"/>
      <c r="C5" s="61"/>
      <c r="D5" s="61"/>
      <c r="E5" s="61"/>
      <c r="F5" s="70" t="str">
        <f>IF(学校基本情報!$C$2="","",TEXT(学校基本情報!$C$2,"ggge年m月d日"))</f>
        <v/>
      </c>
      <c r="G5" s="70"/>
      <c r="I5" s="21"/>
      <c r="J5" s="69"/>
      <c r="K5" s="21"/>
    </row>
    <row r="6" spans="1:16" s="68" customFormat="1" x14ac:dyDescent="0.2">
      <c r="A6" s="68" t="s">
        <v>62</v>
      </c>
      <c r="B6" s="74"/>
      <c r="I6" s="21"/>
      <c r="J6" s="21"/>
      <c r="K6" s="21"/>
    </row>
    <row r="7" spans="1:16" s="68" customFormat="1" ht="24.75" customHeight="1" x14ac:dyDescent="0.2">
      <c r="E7" s="71"/>
      <c r="F7" s="71"/>
      <c r="G7" s="71"/>
      <c r="I7" s="167" t="s">
        <v>177</v>
      </c>
      <c r="J7" s="167"/>
      <c r="K7" s="167"/>
    </row>
    <row r="8" spans="1:16" s="68" customFormat="1" ht="14.25" customHeight="1" x14ac:dyDescent="0.2">
      <c r="A8" s="274" t="s">
        <v>202</v>
      </c>
      <c r="B8" s="274"/>
      <c r="C8" s="274"/>
      <c r="D8" s="274"/>
      <c r="E8" s="274"/>
      <c r="F8" s="274"/>
      <c r="G8" s="63"/>
      <c r="I8" s="167"/>
      <c r="J8" s="167"/>
      <c r="K8" s="167"/>
    </row>
    <row r="9" spans="1:16" s="68" customFormat="1" ht="13.2" customHeight="1" x14ac:dyDescent="0.2">
      <c r="B9" s="275"/>
      <c r="C9" s="275"/>
      <c r="D9" s="275"/>
      <c r="E9" s="275"/>
      <c r="F9" s="275"/>
      <c r="G9" s="106"/>
      <c r="I9" s="21"/>
      <c r="J9" s="21"/>
      <c r="K9" s="21"/>
    </row>
    <row r="10" spans="1:16" s="68" customFormat="1" ht="21.6" customHeight="1" x14ac:dyDescent="0.2">
      <c r="B10" s="61"/>
      <c r="C10" s="61"/>
      <c r="D10" s="61" t="s">
        <v>63</v>
      </c>
      <c r="E10" s="61"/>
      <c r="F10" s="106"/>
      <c r="G10" s="106"/>
      <c r="I10" s="89" t="s">
        <v>170</v>
      </c>
      <c r="J10" s="89"/>
      <c r="K10" s="91" t="s">
        <v>171</v>
      </c>
      <c r="L10" s="281" t="s">
        <v>172</v>
      </c>
      <c r="M10" s="282"/>
    </row>
    <row r="11" spans="1:16" s="68" customFormat="1" ht="36" customHeight="1" x14ac:dyDescent="0.2">
      <c r="B11" s="106"/>
      <c r="C11" s="106"/>
      <c r="D11" s="106"/>
      <c r="E11" s="106"/>
      <c r="F11" s="106"/>
      <c r="G11" s="106"/>
      <c r="H11" s="280">
        <v>1</v>
      </c>
      <c r="I11" s="90">
        <f>$A$42</f>
        <v>0</v>
      </c>
      <c r="J11" s="90" t="s">
        <v>173</v>
      </c>
      <c r="K11" s="90" t="str">
        <f>C22</f>
        <v>○○専門学校○○課程○○学科</v>
      </c>
      <c r="L11" s="90" t="str">
        <f>$E22</f>
        <v>平成○年○月1日</v>
      </c>
      <c r="M11" s="90" t="str">
        <f>$F22</f>
        <v/>
      </c>
    </row>
    <row r="12" spans="1:16" s="21" customFormat="1" ht="25.65" customHeight="1" x14ac:dyDescent="0.2">
      <c r="A12" s="177" t="s">
        <v>18</v>
      </c>
      <c r="B12" s="178"/>
      <c r="C12" s="107" t="s">
        <v>19</v>
      </c>
      <c r="D12" s="108" t="s">
        <v>20</v>
      </c>
      <c r="E12" s="177" t="s">
        <v>21</v>
      </c>
      <c r="F12" s="178"/>
      <c r="G12" s="65"/>
      <c r="H12" s="280"/>
      <c r="I12" s="90">
        <f t="shared" ref="I12:I30" si="0">$A$42</f>
        <v>0</v>
      </c>
      <c r="J12" s="90" t="s">
        <v>174</v>
      </c>
      <c r="K12" s="90" t="str">
        <f t="shared" ref="K12:K20" si="1">C23</f>
        <v>●●専門学校□□課程△△学科</v>
      </c>
      <c r="L12" s="90" t="str">
        <f t="shared" ref="L12:L30" si="2">$E23</f>
        <v>令和○年4月1日</v>
      </c>
      <c r="M12" s="90"/>
      <c r="N12" s="68"/>
      <c r="O12" s="68"/>
      <c r="P12" s="68"/>
    </row>
    <row r="13" spans="1:16" s="21" customFormat="1" ht="17.25" customHeight="1" x14ac:dyDescent="0.15">
      <c r="A13" s="196" t="str">
        <f>IF(学校基本情報!$C$9="","",学校基本情報!$C$9)</f>
        <v/>
      </c>
      <c r="B13" s="197"/>
      <c r="C13" s="186" t="str">
        <f>IF(学校基本情報!$C$10="","",TEXT(学校基本情報!$C$10,"ggge年m月d日"))</f>
        <v/>
      </c>
      <c r="D13" s="186" t="str">
        <f>IF(学校基本情報!$C$11="","",学校基本情報!$C$11)</f>
        <v/>
      </c>
      <c r="E13" s="126" t="str">
        <f>"〒"&amp;TEXT(学校基本情報!$C$12,"000-0000")</f>
        <v>〒000-0000</v>
      </c>
      <c r="F13" s="3"/>
      <c r="G13" s="72"/>
      <c r="H13" s="280">
        <v>2</v>
      </c>
      <c r="I13" s="90">
        <f t="shared" si="0"/>
        <v>0</v>
      </c>
      <c r="J13" s="90" t="s">
        <v>173</v>
      </c>
      <c r="K13" s="90" t="str">
        <f t="shared" si="1"/>
        <v>○○専門学校○○課程■■学科</v>
      </c>
      <c r="L13" s="90" t="str">
        <f t="shared" si="2"/>
        <v>平成○年○月1日</v>
      </c>
      <c r="M13" s="90" t="str">
        <f t="shared" ref="M13:M29" si="3">$F24</f>
        <v/>
      </c>
      <c r="N13" s="68"/>
      <c r="O13" s="68"/>
      <c r="P13" s="68"/>
    </row>
    <row r="14" spans="1:16" s="21" customFormat="1" ht="22.5" customHeight="1" x14ac:dyDescent="0.2">
      <c r="A14" s="196"/>
      <c r="B14" s="197"/>
      <c r="C14" s="188"/>
      <c r="D14" s="188"/>
      <c r="E14" s="276" t="str">
        <f>学校基本情報!$C$13&amp;学校基本情報!$C$14</f>
        <v/>
      </c>
      <c r="F14" s="277"/>
      <c r="G14" s="32"/>
      <c r="H14" s="280"/>
      <c r="I14" s="90">
        <f t="shared" si="0"/>
        <v>0</v>
      </c>
      <c r="J14" s="90" t="s">
        <v>174</v>
      </c>
      <c r="K14" s="90" t="str">
        <f t="shared" si="1"/>
        <v>○○専門学校○○課程■■学科（×年制）</v>
      </c>
      <c r="L14" s="90" t="str">
        <f t="shared" si="2"/>
        <v>令和○年4月1日</v>
      </c>
      <c r="M14" s="90"/>
      <c r="N14" s="68"/>
      <c r="O14" s="68"/>
      <c r="P14" s="68"/>
    </row>
    <row r="15" spans="1:16" s="21" customFormat="1" ht="17.25" customHeight="1" x14ac:dyDescent="0.2">
      <c r="A15" s="196"/>
      <c r="B15" s="197"/>
      <c r="C15" s="190"/>
      <c r="D15" s="190"/>
      <c r="E15" s="264" t="str">
        <f>"（電話）　"&amp;学校基本情報!$C$15</f>
        <v>（電話）　</v>
      </c>
      <c r="F15" s="265"/>
      <c r="G15" s="32"/>
      <c r="H15" s="280">
        <v>3</v>
      </c>
      <c r="I15" s="90">
        <f t="shared" si="0"/>
        <v>0</v>
      </c>
      <c r="J15" s="90" t="s">
        <v>173</v>
      </c>
      <c r="K15" s="90">
        <f t="shared" si="1"/>
        <v>0</v>
      </c>
      <c r="L15" s="90" t="str">
        <f t="shared" si="2"/>
        <v>平成○年○月1日</v>
      </c>
      <c r="M15" s="90" t="str">
        <f t="shared" si="3"/>
        <v/>
      </c>
      <c r="N15" s="68"/>
      <c r="O15" s="68"/>
      <c r="P15" s="68"/>
    </row>
    <row r="16" spans="1:16" s="21" customFormat="1" ht="25.95" customHeight="1" x14ac:dyDescent="0.2">
      <c r="A16" s="177" t="s">
        <v>24</v>
      </c>
      <c r="B16" s="178"/>
      <c r="C16" s="107" t="s">
        <v>25</v>
      </c>
      <c r="D16" s="107" t="s">
        <v>26</v>
      </c>
      <c r="E16" s="177" t="s">
        <v>27</v>
      </c>
      <c r="F16" s="178"/>
      <c r="G16" s="65"/>
      <c r="H16" s="280"/>
      <c r="I16" s="90">
        <f t="shared" si="0"/>
        <v>0</v>
      </c>
      <c r="J16" s="90" t="s">
        <v>174</v>
      </c>
      <c r="K16" s="90">
        <f t="shared" si="1"/>
        <v>0</v>
      </c>
      <c r="L16" s="90" t="str">
        <f t="shared" si="2"/>
        <v>令和○年4月1日</v>
      </c>
      <c r="M16" s="90"/>
      <c r="N16" s="68"/>
      <c r="O16" s="68"/>
      <c r="P16" s="68"/>
    </row>
    <row r="17" spans="1:16" s="21" customFormat="1" ht="17.25" customHeight="1" x14ac:dyDescent="0.15">
      <c r="A17" s="196" t="str">
        <f>IF(学校基本情報!$C$17="","",学校基本情報!$C$17)</f>
        <v/>
      </c>
      <c r="B17" s="197"/>
      <c r="C17" s="186" t="str">
        <f>IF(学校基本情報!$C$18="","",TEXT(学校基本情報!$C$18,"ggge年m月d日"))</f>
        <v/>
      </c>
      <c r="D17" s="186" t="str">
        <f>IF(学校基本情報!$C$19="","",学校基本情報!$C$19)</f>
        <v/>
      </c>
      <c r="E17" s="126" t="str">
        <f>"〒"&amp;TEXT(学校基本情報!$C$12,"000-0000")</f>
        <v>〒000-0000</v>
      </c>
      <c r="F17" s="3"/>
      <c r="G17" s="72"/>
      <c r="H17" s="280">
        <v>4</v>
      </c>
      <c r="I17" s="90">
        <f t="shared" si="0"/>
        <v>0</v>
      </c>
      <c r="J17" s="90" t="s">
        <v>173</v>
      </c>
      <c r="K17" s="90">
        <f t="shared" si="1"/>
        <v>0</v>
      </c>
      <c r="L17" s="90" t="str">
        <f t="shared" si="2"/>
        <v>平成○年○月1日</v>
      </c>
      <c r="M17" s="90" t="str">
        <f t="shared" si="3"/>
        <v/>
      </c>
      <c r="N17" s="68"/>
      <c r="O17" s="68"/>
      <c r="P17" s="68"/>
    </row>
    <row r="18" spans="1:16" s="21" customFormat="1" ht="22.5" customHeight="1" x14ac:dyDescent="0.2">
      <c r="A18" s="196"/>
      <c r="B18" s="197"/>
      <c r="C18" s="188"/>
      <c r="D18" s="188"/>
      <c r="E18" s="276" t="str">
        <f>学校基本情報!$C$13&amp;学校基本情報!$C$14</f>
        <v/>
      </c>
      <c r="F18" s="277"/>
      <c r="G18" s="32"/>
      <c r="H18" s="280"/>
      <c r="I18" s="90">
        <f t="shared" si="0"/>
        <v>0</v>
      </c>
      <c r="J18" s="90" t="s">
        <v>174</v>
      </c>
      <c r="K18" s="90">
        <f t="shared" si="1"/>
        <v>0</v>
      </c>
      <c r="L18" s="90" t="str">
        <f t="shared" si="2"/>
        <v>令和○年4月1日</v>
      </c>
      <c r="M18" s="90"/>
      <c r="N18" s="68"/>
      <c r="O18" s="68"/>
      <c r="P18" s="68"/>
    </row>
    <row r="19" spans="1:16" s="21" customFormat="1" ht="17.25" customHeight="1" x14ac:dyDescent="0.2">
      <c r="A19" s="196"/>
      <c r="B19" s="197"/>
      <c r="C19" s="190"/>
      <c r="D19" s="190"/>
      <c r="E19" s="264" t="str">
        <f>"（電話）　"&amp;学校基本情報!$C$15</f>
        <v>（電話）　</v>
      </c>
      <c r="F19" s="265"/>
      <c r="G19" s="32"/>
      <c r="H19" s="280">
        <v>5</v>
      </c>
      <c r="I19" s="90">
        <f t="shared" si="0"/>
        <v>0</v>
      </c>
      <c r="J19" s="90" t="s">
        <v>173</v>
      </c>
      <c r="K19" s="90">
        <f t="shared" si="1"/>
        <v>0</v>
      </c>
      <c r="L19" s="90" t="str">
        <f t="shared" si="2"/>
        <v>平成○年○月1日</v>
      </c>
      <c r="M19" s="90" t="str">
        <f t="shared" si="3"/>
        <v/>
      </c>
      <c r="N19" s="68"/>
      <c r="O19" s="68"/>
      <c r="P19" s="68"/>
    </row>
    <row r="20" spans="1:16" s="73" customFormat="1" ht="15.75" customHeight="1" x14ac:dyDescent="0.2">
      <c r="B20" s="106"/>
      <c r="C20" s="106"/>
      <c r="D20" s="106"/>
      <c r="E20" s="106"/>
      <c r="F20" s="106"/>
      <c r="G20" s="106"/>
      <c r="H20" s="280"/>
      <c r="I20" s="90">
        <f t="shared" si="0"/>
        <v>0</v>
      </c>
      <c r="J20" s="90" t="s">
        <v>174</v>
      </c>
      <c r="K20" s="90">
        <f t="shared" si="1"/>
        <v>0</v>
      </c>
      <c r="L20" s="90" t="str">
        <f t="shared" si="2"/>
        <v>令和○年4月1日</v>
      </c>
      <c r="M20" s="90"/>
    </row>
    <row r="21" spans="1:16" s="111" customFormat="1" ht="24.75" customHeight="1" x14ac:dyDescent="0.2">
      <c r="A21" s="112" t="s">
        <v>64</v>
      </c>
      <c r="B21" s="113"/>
      <c r="C21" s="266" t="s">
        <v>65</v>
      </c>
      <c r="D21" s="267"/>
      <c r="E21" s="262" t="s">
        <v>55</v>
      </c>
      <c r="F21" s="263"/>
      <c r="G21" s="114"/>
      <c r="H21" s="278">
        <v>6</v>
      </c>
      <c r="I21" s="94">
        <f t="shared" si="0"/>
        <v>0</v>
      </c>
      <c r="J21" s="94" t="s">
        <v>173</v>
      </c>
      <c r="K21" s="94">
        <f t="shared" ref="K21:K30" si="4">C32</f>
        <v>0</v>
      </c>
      <c r="L21" s="94" t="str">
        <f t="shared" si="2"/>
        <v>平成○年○月1日</v>
      </c>
      <c r="M21" s="94" t="str">
        <f t="shared" si="3"/>
        <v/>
      </c>
    </row>
    <row r="22" spans="1:16" s="111" customFormat="1" ht="27" customHeight="1" x14ac:dyDescent="0.2">
      <c r="A22" s="115" t="str">
        <f>IF(学校基本情報!$C$13="","",学校基本情報!$C$13)</f>
        <v/>
      </c>
      <c r="B22" s="114" t="s">
        <v>66</v>
      </c>
      <c r="C22" s="268" t="s">
        <v>198</v>
      </c>
      <c r="D22" s="269"/>
      <c r="E22" s="104" t="s">
        <v>217</v>
      </c>
      <c r="F22" s="116" t="str">
        <f>IFERROR("（"&amp;TEXT(E23-1,"[DBNum1]ggge年m月d日")&amp;"までに当該課程を修了した者に限る。）","")</f>
        <v/>
      </c>
      <c r="G22" s="279" t="str">
        <f>IF(OR(AND(C22="",C23="",E22="",E23=""),AND(C22&lt;&gt;"",C23&lt;&gt;"",E22&lt;&gt;"",E23&lt;&gt;"")),"OK","ERROR")</f>
        <v>OK</v>
      </c>
      <c r="H22" s="278"/>
      <c r="I22" s="94">
        <f t="shared" si="0"/>
        <v>0</v>
      </c>
      <c r="J22" s="94" t="s">
        <v>174</v>
      </c>
      <c r="K22" s="94">
        <f t="shared" si="4"/>
        <v>0</v>
      </c>
      <c r="L22" s="94" t="str">
        <f t="shared" si="2"/>
        <v>令和○年4月1日</v>
      </c>
      <c r="M22" s="94"/>
    </row>
    <row r="23" spans="1:16" s="111" customFormat="1" ht="27" customHeight="1" x14ac:dyDescent="0.2">
      <c r="A23" s="117" t="str">
        <f>IF(学校基本情報!$C$13="","",学校基本情報!$C$13)</f>
        <v/>
      </c>
      <c r="B23" s="118" t="s">
        <v>67</v>
      </c>
      <c r="C23" s="270" t="s">
        <v>199</v>
      </c>
      <c r="D23" s="271"/>
      <c r="E23" s="105" t="s">
        <v>218</v>
      </c>
      <c r="F23" s="119"/>
      <c r="G23" s="279"/>
      <c r="H23" s="278">
        <v>7</v>
      </c>
      <c r="I23" s="94">
        <f t="shared" si="0"/>
        <v>0</v>
      </c>
      <c r="J23" s="94" t="s">
        <v>173</v>
      </c>
      <c r="K23" s="94">
        <f t="shared" si="4"/>
        <v>0</v>
      </c>
      <c r="L23" s="94" t="str">
        <f t="shared" si="2"/>
        <v>平成○年○月1日</v>
      </c>
      <c r="M23" s="94" t="str">
        <f t="shared" si="3"/>
        <v/>
      </c>
    </row>
    <row r="24" spans="1:16" s="111" customFormat="1" ht="27" customHeight="1" x14ac:dyDescent="0.2">
      <c r="A24" s="115" t="str">
        <f>IF(学校基本情報!$C$13="","",学校基本情報!$C$13)</f>
        <v/>
      </c>
      <c r="B24" s="114" t="s">
        <v>66</v>
      </c>
      <c r="C24" s="268" t="s">
        <v>200</v>
      </c>
      <c r="D24" s="269"/>
      <c r="E24" s="104" t="s">
        <v>217</v>
      </c>
      <c r="F24" s="116" t="str">
        <f>IFERROR("（"&amp;TEXT(E25-1,"[DBNum1]ggge年m月d日")&amp;"までに当該課程を修了した者に限る。）","")</f>
        <v/>
      </c>
      <c r="G24" s="279" t="str">
        <f t="shared" ref="G24" si="5">IF(OR(AND(C24="",C25="",E24="",E25=""),AND(C24&lt;&gt;"",C25&lt;&gt;"",E24&lt;&gt;"",E25&lt;&gt;"")),"OK","ERROR")</f>
        <v>OK</v>
      </c>
      <c r="H24" s="278"/>
      <c r="I24" s="94">
        <f t="shared" si="0"/>
        <v>0</v>
      </c>
      <c r="J24" s="94" t="s">
        <v>174</v>
      </c>
      <c r="K24" s="94">
        <f t="shared" si="4"/>
        <v>0</v>
      </c>
      <c r="L24" s="94" t="str">
        <f t="shared" si="2"/>
        <v>令和○年4月1日</v>
      </c>
      <c r="M24" s="94"/>
    </row>
    <row r="25" spans="1:16" s="111" customFormat="1" ht="27" customHeight="1" x14ac:dyDescent="0.2">
      <c r="A25" s="117" t="str">
        <f>IF(学校基本情報!$C$13="","",学校基本情報!$C$13)</f>
        <v/>
      </c>
      <c r="B25" s="118" t="s">
        <v>67</v>
      </c>
      <c r="C25" s="270" t="s">
        <v>201</v>
      </c>
      <c r="D25" s="271"/>
      <c r="E25" s="105" t="s">
        <v>218</v>
      </c>
      <c r="F25" s="119"/>
      <c r="G25" s="279"/>
      <c r="H25" s="278">
        <v>8</v>
      </c>
      <c r="I25" s="94">
        <f t="shared" si="0"/>
        <v>0</v>
      </c>
      <c r="J25" s="94" t="s">
        <v>173</v>
      </c>
      <c r="K25" s="94">
        <f t="shared" si="4"/>
        <v>0</v>
      </c>
      <c r="L25" s="94" t="str">
        <f t="shared" si="2"/>
        <v>平成○年○月1日</v>
      </c>
      <c r="M25" s="94" t="str">
        <f t="shared" si="3"/>
        <v/>
      </c>
    </row>
    <row r="26" spans="1:16" s="111" customFormat="1" ht="27" customHeight="1" outlineLevel="1" x14ac:dyDescent="0.2">
      <c r="A26" s="115" t="str">
        <f>IF(学校基本情報!$C$13="","",学校基本情報!$C$13)</f>
        <v/>
      </c>
      <c r="B26" s="114" t="s">
        <v>66</v>
      </c>
      <c r="C26" s="268"/>
      <c r="D26" s="269"/>
      <c r="E26" s="104" t="s">
        <v>217</v>
      </c>
      <c r="F26" s="116" t="str">
        <f>IFERROR("（"&amp;TEXT(E27-1,"[DBNum1]ggge年m月d日")&amp;"までに当該課程を修了した者に限る。）","")</f>
        <v/>
      </c>
      <c r="G26" s="279" t="str">
        <f t="shared" ref="G26" si="6">IF(OR(AND(C26="",C27="",E26="",E27=""),AND(C26&lt;&gt;"",C27&lt;&gt;"",E26&lt;&gt;"",E27&lt;&gt;"")),"OK","ERROR")</f>
        <v>ERROR</v>
      </c>
      <c r="H26" s="278"/>
      <c r="I26" s="120">
        <f t="shared" si="0"/>
        <v>0</v>
      </c>
      <c r="J26" s="120" t="s">
        <v>174</v>
      </c>
      <c r="K26" s="120">
        <f t="shared" si="4"/>
        <v>0</v>
      </c>
      <c r="L26" s="120" t="str">
        <f t="shared" si="2"/>
        <v>令和○年4月1日</v>
      </c>
      <c r="M26" s="120"/>
    </row>
    <row r="27" spans="1:16" s="111" customFormat="1" ht="27" customHeight="1" outlineLevel="1" x14ac:dyDescent="0.2">
      <c r="A27" s="117" t="str">
        <f>IF(学校基本情報!$C$13="","",学校基本情報!$C$13)</f>
        <v/>
      </c>
      <c r="B27" s="118" t="s">
        <v>67</v>
      </c>
      <c r="C27" s="270"/>
      <c r="D27" s="271"/>
      <c r="E27" s="105" t="s">
        <v>218</v>
      </c>
      <c r="F27" s="119"/>
      <c r="G27" s="279"/>
      <c r="H27" s="278">
        <v>9</v>
      </c>
      <c r="I27" s="120">
        <f t="shared" si="0"/>
        <v>0</v>
      </c>
      <c r="J27" s="120" t="s">
        <v>173</v>
      </c>
      <c r="K27" s="120">
        <f t="shared" si="4"/>
        <v>0</v>
      </c>
      <c r="L27" s="120" t="str">
        <f t="shared" si="2"/>
        <v>平成○年○月1日</v>
      </c>
      <c r="M27" s="120" t="str">
        <f t="shared" si="3"/>
        <v/>
      </c>
    </row>
    <row r="28" spans="1:16" s="111" customFormat="1" ht="27" customHeight="1" outlineLevel="1" x14ac:dyDescent="0.2">
      <c r="A28" s="115" t="str">
        <f>IF(学校基本情報!$C$13="","",学校基本情報!$C$13)</f>
        <v/>
      </c>
      <c r="B28" s="114" t="s">
        <v>66</v>
      </c>
      <c r="C28" s="268"/>
      <c r="D28" s="269"/>
      <c r="E28" s="104" t="s">
        <v>217</v>
      </c>
      <c r="F28" s="116" t="str">
        <f>IFERROR("（"&amp;TEXT(E29-1,"[DBNum1]ggge年m月d日")&amp;"までに当該課程を修了した者に限る。）","")</f>
        <v/>
      </c>
      <c r="G28" s="279" t="str">
        <f t="shared" ref="G28" si="7">IF(OR(AND(C28="",C29="",E28="",E29=""),AND(C28&lt;&gt;"",C29&lt;&gt;"",E28&lt;&gt;"",E29&lt;&gt;"")),"OK","ERROR")</f>
        <v>ERROR</v>
      </c>
      <c r="H28" s="278"/>
      <c r="I28" s="120">
        <f t="shared" si="0"/>
        <v>0</v>
      </c>
      <c r="J28" s="120" t="s">
        <v>174</v>
      </c>
      <c r="K28" s="120">
        <f t="shared" si="4"/>
        <v>0</v>
      </c>
      <c r="L28" s="120" t="str">
        <f t="shared" si="2"/>
        <v>令和○年4月1日</v>
      </c>
      <c r="M28" s="120"/>
    </row>
    <row r="29" spans="1:16" s="111" customFormat="1" ht="27" customHeight="1" outlineLevel="1" x14ac:dyDescent="0.2">
      <c r="A29" s="117" t="str">
        <f>IF(学校基本情報!$C$13="","",学校基本情報!$C$13)</f>
        <v/>
      </c>
      <c r="B29" s="118" t="s">
        <v>67</v>
      </c>
      <c r="C29" s="270"/>
      <c r="D29" s="271"/>
      <c r="E29" s="105" t="s">
        <v>218</v>
      </c>
      <c r="F29" s="119"/>
      <c r="G29" s="279"/>
      <c r="H29" s="278">
        <v>10</v>
      </c>
      <c r="I29" s="120">
        <f t="shared" si="0"/>
        <v>0</v>
      </c>
      <c r="J29" s="120" t="s">
        <v>173</v>
      </c>
      <c r="K29" s="120">
        <f t="shared" si="4"/>
        <v>0</v>
      </c>
      <c r="L29" s="120" t="str">
        <f t="shared" si="2"/>
        <v>平成○年○月1日</v>
      </c>
      <c r="M29" s="120" t="str">
        <f t="shared" si="3"/>
        <v/>
      </c>
    </row>
    <row r="30" spans="1:16" s="111" customFormat="1" ht="27" customHeight="1" outlineLevel="1" x14ac:dyDescent="0.2">
      <c r="A30" s="115" t="str">
        <f>IF(学校基本情報!$C$13="","",学校基本情報!$C$13)</f>
        <v/>
      </c>
      <c r="B30" s="114" t="s">
        <v>66</v>
      </c>
      <c r="C30" s="268"/>
      <c r="D30" s="269"/>
      <c r="E30" s="104" t="s">
        <v>217</v>
      </c>
      <c r="F30" s="116" t="str">
        <f>IFERROR("（"&amp;TEXT(E31-1,"[DBNum1]ggge年m月d日")&amp;"までに当該課程を修了した者に限る。）","")</f>
        <v/>
      </c>
      <c r="G30" s="279" t="str">
        <f t="shared" ref="G30" si="8">IF(OR(AND(C30="",C31="",E30="",E31=""),AND(C30&lt;&gt;"",C31&lt;&gt;"",E30&lt;&gt;"",E31&lt;&gt;"")),"OK","ERROR")</f>
        <v>ERROR</v>
      </c>
      <c r="H30" s="278"/>
      <c r="I30" s="120">
        <f t="shared" si="0"/>
        <v>0</v>
      </c>
      <c r="J30" s="120" t="s">
        <v>174</v>
      </c>
      <c r="K30" s="120">
        <f t="shared" si="4"/>
        <v>0</v>
      </c>
      <c r="L30" s="120" t="str">
        <f t="shared" si="2"/>
        <v>令和○年4月1日</v>
      </c>
      <c r="M30" s="120"/>
    </row>
    <row r="31" spans="1:16" s="111" customFormat="1" ht="27" customHeight="1" outlineLevel="1" x14ac:dyDescent="0.2">
      <c r="A31" s="117" t="str">
        <f>IF(学校基本情報!$C$13="","",学校基本情報!$C$13)</f>
        <v/>
      </c>
      <c r="B31" s="118" t="s">
        <v>67</v>
      </c>
      <c r="C31" s="270"/>
      <c r="D31" s="271"/>
      <c r="E31" s="105" t="s">
        <v>218</v>
      </c>
      <c r="F31" s="119"/>
      <c r="G31" s="279"/>
      <c r="H31" s="121"/>
      <c r="I31" s="121"/>
      <c r="J31" s="121"/>
      <c r="K31" s="121"/>
      <c r="L31" s="121"/>
      <c r="M31" s="121"/>
    </row>
    <row r="32" spans="1:16" s="111" customFormat="1" ht="27" customHeight="1" outlineLevel="1" x14ac:dyDescent="0.2">
      <c r="A32" s="115" t="str">
        <f>IF(学校基本情報!$C$13="","",学校基本情報!$C$13)</f>
        <v/>
      </c>
      <c r="B32" s="114" t="s">
        <v>66</v>
      </c>
      <c r="C32" s="268"/>
      <c r="D32" s="269"/>
      <c r="E32" s="104" t="s">
        <v>217</v>
      </c>
      <c r="F32" s="116" t="str">
        <f>IFERROR("（"&amp;TEXT(E33-1,"[DBNum1]ggge年m月d日")&amp;"までに当該課程を修了した者に限る。）","")</f>
        <v/>
      </c>
      <c r="G32" s="279" t="str">
        <f>IF(OR(AND(C32="",C33="",E32="",E33=""),AND(C32&lt;&gt;"",C33&lt;&gt;"",E32&lt;&gt;"",E33&lt;&gt;"")),"OK","ERROR")</f>
        <v>ERROR</v>
      </c>
      <c r="H32" s="121"/>
      <c r="I32" s="121"/>
      <c r="J32" s="121"/>
      <c r="K32" s="121"/>
      <c r="L32" s="121"/>
      <c r="M32" s="121"/>
    </row>
    <row r="33" spans="1:13" s="111" customFormat="1" ht="27" customHeight="1" outlineLevel="1" x14ac:dyDescent="0.2">
      <c r="A33" s="117" t="str">
        <f>IF(学校基本情報!$C$13="","",学校基本情報!$C$13)</f>
        <v/>
      </c>
      <c r="B33" s="118" t="s">
        <v>67</v>
      </c>
      <c r="C33" s="270"/>
      <c r="D33" s="271"/>
      <c r="E33" s="105" t="s">
        <v>218</v>
      </c>
      <c r="F33" s="119"/>
      <c r="G33" s="279"/>
      <c r="H33" s="121"/>
      <c r="I33" s="121"/>
      <c r="J33" s="121"/>
      <c r="K33" s="121"/>
      <c r="L33" s="121"/>
      <c r="M33" s="121"/>
    </row>
    <row r="34" spans="1:13" s="111" customFormat="1" ht="27" customHeight="1" outlineLevel="1" x14ac:dyDescent="0.2">
      <c r="A34" s="115" t="str">
        <f>IF(学校基本情報!$C$13="","",学校基本情報!$C$13)</f>
        <v/>
      </c>
      <c r="B34" s="114" t="s">
        <v>66</v>
      </c>
      <c r="C34" s="268"/>
      <c r="D34" s="269"/>
      <c r="E34" s="104" t="s">
        <v>217</v>
      </c>
      <c r="F34" s="116" t="str">
        <f>IFERROR("（"&amp;TEXT(E35-1,"[DBNum1]ggge年m月d日")&amp;"までに当該課程を修了した者に限る。）","")</f>
        <v/>
      </c>
      <c r="G34" s="279" t="str">
        <f t="shared" ref="G34" si="9">IF(OR(AND(C34="",C35="",E34="",E35=""),AND(C34&lt;&gt;"",C35&lt;&gt;"",E34&lt;&gt;"",E35&lt;&gt;"")),"OK","ERROR")</f>
        <v>ERROR</v>
      </c>
      <c r="H34" s="121"/>
      <c r="I34" s="121"/>
      <c r="J34" s="121"/>
      <c r="K34" s="121"/>
      <c r="L34" s="121"/>
      <c r="M34" s="121"/>
    </row>
    <row r="35" spans="1:13" s="111" customFormat="1" ht="27" customHeight="1" outlineLevel="1" x14ac:dyDescent="0.2">
      <c r="A35" s="117" t="str">
        <f>IF(学校基本情報!$C$13="","",学校基本情報!$C$13)</f>
        <v/>
      </c>
      <c r="B35" s="118" t="s">
        <v>67</v>
      </c>
      <c r="C35" s="270"/>
      <c r="D35" s="271"/>
      <c r="E35" s="105" t="s">
        <v>218</v>
      </c>
      <c r="F35" s="119"/>
      <c r="G35" s="279"/>
      <c r="H35" s="121"/>
      <c r="I35" s="121"/>
      <c r="J35" s="121"/>
      <c r="K35" s="121"/>
      <c r="L35" s="121"/>
      <c r="M35" s="121"/>
    </row>
    <row r="36" spans="1:13" s="111" customFormat="1" ht="27" customHeight="1" outlineLevel="1" x14ac:dyDescent="0.2">
      <c r="A36" s="115" t="str">
        <f>IF(学校基本情報!$C$13="","",学校基本情報!$C$13)</f>
        <v/>
      </c>
      <c r="B36" s="114" t="s">
        <v>66</v>
      </c>
      <c r="C36" s="268"/>
      <c r="D36" s="269"/>
      <c r="E36" s="104" t="s">
        <v>217</v>
      </c>
      <c r="F36" s="116" t="str">
        <f>IFERROR("（"&amp;TEXT(E37-1,"[DBNum1]ggge年m月d日")&amp;"までに当該課程を修了した者に限る。）","")</f>
        <v/>
      </c>
      <c r="G36" s="279" t="str">
        <f t="shared" ref="G36" si="10">IF(OR(AND(C36="",C37="",E36="",E37=""),AND(C36&lt;&gt;"",C37&lt;&gt;"",E36&lt;&gt;"",E37&lt;&gt;"")),"OK","ERROR")</f>
        <v>ERROR</v>
      </c>
      <c r="H36" s="121"/>
      <c r="I36" s="121"/>
      <c r="J36" s="121"/>
      <c r="K36" s="121"/>
      <c r="L36" s="121"/>
      <c r="M36" s="121"/>
    </row>
    <row r="37" spans="1:13" s="111" customFormat="1" ht="27" customHeight="1" outlineLevel="1" x14ac:dyDescent="0.2">
      <c r="A37" s="117" t="str">
        <f>IF(学校基本情報!$C$13="","",学校基本情報!$C$13)</f>
        <v/>
      </c>
      <c r="B37" s="118" t="s">
        <v>67</v>
      </c>
      <c r="C37" s="270"/>
      <c r="D37" s="271"/>
      <c r="E37" s="105" t="s">
        <v>218</v>
      </c>
      <c r="F37" s="119"/>
      <c r="G37" s="279"/>
      <c r="H37" s="121"/>
      <c r="I37" s="121"/>
      <c r="J37" s="121"/>
      <c r="K37" s="121"/>
      <c r="L37" s="121"/>
      <c r="M37" s="121"/>
    </row>
    <row r="38" spans="1:13" s="111" customFormat="1" ht="27" customHeight="1" outlineLevel="1" x14ac:dyDescent="0.2">
      <c r="A38" s="115" t="str">
        <f>IF(学校基本情報!$C$13="","",学校基本情報!$C$13)</f>
        <v/>
      </c>
      <c r="B38" s="114" t="s">
        <v>66</v>
      </c>
      <c r="C38" s="268"/>
      <c r="D38" s="269"/>
      <c r="E38" s="104" t="s">
        <v>217</v>
      </c>
      <c r="F38" s="116" t="str">
        <f>IFERROR("（"&amp;TEXT(E39-1,"[DBNum1]ggge年m月d日")&amp;"までに当該課程を修了した者に限る。）","")</f>
        <v/>
      </c>
      <c r="G38" s="279" t="str">
        <f t="shared" ref="G38" si="11">IF(OR(AND(C38="",C39="",E38="",E39=""),AND(C38&lt;&gt;"",C39&lt;&gt;"",E38&lt;&gt;"",E39&lt;&gt;"")),"OK","ERROR")</f>
        <v>ERROR</v>
      </c>
      <c r="H38" s="121"/>
      <c r="I38" s="121"/>
      <c r="J38" s="121"/>
      <c r="K38" s="121"/>
      <c r="L38" s="121"/>
      <c r="M38" s="121"/>
    </row>
    <row r="39" spans="1:13" s="111" customFormat="1" ht="27" customHeight="1" outlineLevel="1" x14ac:dyDescent="0.2">
      <c r="A39" s="117" t="str">
        <f>IF(学校基本情報!$C$13="","",学校基本情報!$C$13)</f>
        <v/>
      </c>
      <c r="B39" s="118" t="s">
        <v>67</v>
      </c>
      <c r="C39" s="270"/>
      <c r="D39" s="271"/>
      <c r="E39" s="105" t="s">
        <v>218</v>
      </c>
      <c r="F39" s="119"/>
      <c r="G39" s="279"/>
      <c r="H39" s="121"/>
      <c r="I39" s="121"/>
      <c r="J39" s="121"/>
      <c r="K39" s="121"/>
      <c r="L39" s="121"/>
      <c r="M39" s="121"/>
    </row>
    <row r="40" spans="1:13" s="111" customFormat="1" ht="27" customHeight="1" outlineLevel="1" x14ac:dyDescent="0.2">
      <c r="A40" s="115" t="str">
        <f>IF(学校基本情報!$C$13="","",学校基本情報!$C$13)</f>
        <v/>
      </c>
      <c r="B40" s="114" t="s">
        <v>66</v>
      </c>
      <c r="C40" s="268"/>
      <c r="D40" s="269"/>
      <c r="E40" s="104" t="s">
        <v>217</v>
      </c>
      <c r="F40" s="116" t="str">
        <f>IFERROR("（"&amp;TEXT(E41-1,"[DBNum1]ggge年m月d日")&amp;"までに当該課程を修了した者に限る。）","")</f>
        <v/>
      </c>
      <c r="G40" s="279" t="str">
        <f t="shared" ref="G40" si="12">IF(OR(AND(C40="",C41="",E40="",E41=""),AND(C40&lt;&gt;"",C41&lt;&gt;"",E40&lt;&gt;"",E41&lt;&gt;"")),"OK","ERROR")</f>
        <v>ERROR</v>
      </c>
      <c r="H40" s="121"/>
      <c r="I40" s="121"/>
      <c r="J40" s="121"/>
      <c r="K40" s="121"/>
      <c r="L40" s="121"/>
      <c r="M40" s="121"/>
    </row>
    <row r="41" spans="1:13" s="111" customFormat="1" ht="27" customHeight="1" outlineLevel="1" x14ac:dyDescent="0.2">
      <c r="A41" s="117" t="str">
        <f>IF(学校基本情報!$C$13="","",学校基本情報!$C$13)</f>
        <v/>
      </c>
      <c r="B41" s="118" t="s">
        <v>67</v>
      </c>
      <c r="C41" s="270"/>
      <c r="D41" s="271"/>
      <c r="E41" s="105" t="s">
        <v>218</v>
      </c>
      <c r="F41" s="119"/>
      <c r="G41" s="279"/>
      <c r="H41" s="121"/>
      <c r="I41" s="121"/>
      <c r="J41" s="121"/>
      <c r="K41" s="121"/>
      <c r="L41" s="121"/>
      <c r="M41" s="121"/>
    </row>
    <row r="42" spans="1:13" s="63" customFormat="1" ht="27" customHeight="1" x14ac:dyDescent="0.2">
      <c r="C42" s="66"/>
      <c r="D42" s="66"/>
      <c r="E42" s="73"/>
      <c r="F42" s="73"/>
      <c r="G42" s="73"/>
      <c r="H42" s="59"/>
      <c r="I42" s="59"/>
      <c r="J42" s="59"/>
      <c r="K42" s="59"/>
      <c r="L42" s="59"/>
      <c r="M42" s="59"/>
    </row>
    <row r="43" spans="1:13" s="59" customFormat="1" ht="194.25" customHeight="1" x14ac:dyDescent="0.2">
      <c r="A43" s="260" t="s">
        <v>224</v>
      </c>
      <c r="B43" s="260"/>
      <c r="C43" s="260"/>
      <c r="D43" s="260"/>
      <c r="E43" s="260"/>
      <c r="F43" s="260"/>
      <c r="G43" s="66"/>
    </row>
    <row r="44" spans="1:13" s="68" customFormat="1" ht="132.75" customHeight="1" x14ac:dyDescent="0.2">
      <c r="A44" s="260" t="s">
        <v>68</v>
      </c>
      <c r="B44" s="261"/>
      <c r="C44" s="261"/>
      <c r="D44" s="261"/>
      <c r="E44" s="261"/>
      <c r="F44" s="261"/>
      <c r="G44" s="74"/>
    </row>
  </sheetData>
  <sheetProtection sheet="1" formatCells="0" formatColumns="0" formatRows="0" insertColumns="0" insertRows="0" insertHyperlinks="0" deleteColumns="0" deleteRows="0" sort="0" autoFilter="0" pivotTables="0"/>
  <mergeCells count="66">
    <mergeCell ref="L1:L3"/>
    <mergeCell ref="G22:G23"/>
    <mergeCell ref="G24:G25"/>
    <mergeCell ref="G26:G27"/>
    <mergeCell ref="G28:G29"/>
    <mergeCell ref="L10:M10"/>
    <mergeCell ref="H11:H12"/>
    <mergeCell ref="H13:H14"/>
    <mergeCell ref="H15:H16"/>
    <mergeCell ref="H17:H18"/>
    <mergeCell ref="I7:K8"/>
    <mergeCell ref="J1:K3"/>
    <mergeCell ref="G40:G41"/>
    <mergeCell ref="H19:H20"/>
    <mergeCell ref="H21:H22"/>
    <mergeCell ref="H23:H24"/>
    <mergeCell ref="H25:H26"/>
    <mergeCell ref="H27:H28"/>
    <mergeCell ref="G30:G31"/>
    <mergeCell ref="G32:G33"/>
    <mergeCell ref="G34:G35"/>
    <mergeCell ref="G36:G37"/>
    <mergeCell ref="G38:G39"/>
    <mergeCell ref="C34:D34"/>
    <mergeCell ref="C35:D35"/>
    <mergeCell ref="C36:D36"/>
    <mergeCell ref="C37:D37"/>
    <mergeCell ref="C30:D30"/>
    <mergeCell ref="C31:D31"/>
    <mergeCell ref="C32:D32"/>
    <mergeCell ref="C33:D33"/>
    <mergeCell ref="E14:F14"/>
    <mergeCell ref="E18:F18"/>
    <mergeCell ref="E15:F15"/>
    <mergeCell ref="H29:H30"/>
    <mergeCell ref="A13:B15"/>
    <mergeCell ref="A16:B16"/>
    <mergeCell ref="E16:F16"/>
    <mergeCell ref="C13:C15"/>
    <mergeCell ref="C17:C19"/>
    <mergeCell ref="D13:D15"/>
    <mergeCell ref="D17:D19"/>
    <mergeCell ref="C28:D28"/>
    <mergeCell ref="C29:D29"/>
    <mergeCell ref="A1:B1"/>
    <mergeCell ref="A3:F3"/>
    <mergeCell ref="A8:F8"/>
    <mergeCell ref="B9:F9"/>
    <mergeCell ref="A12:B12"/>
    <mergeCell ref="E12:F12"/>
    <mergeCell ref="A44:F44"/>
    <mergeCell ref="A43:F43"/>
    <mergeCell ref="E21:F21"/>
    <mergeCell ref="E19:F19"/>
    <mergeCell ref="C21:D21"/>
    <mergeCell ref="A17:B19"/>
    <mergeCell ref="C22:D22"/>
    <mergeCell ref="C23:D23"/>
    <mergeCell ref="C24:D24"/>
    <mergeCell ref="C25:D25"/>
    <mergeCell ref="C38:D38"/>
    <mergeCell ref="C39:D39"/>
    <mergeCell ref="C40:D40"/>
    <mergeCell ref="C41:D41"/>
    <mergeCell ref="C26:D26"/>
    <mergeCell ref="C27:D27"/>
  </mergeCells>
  <phoneticPr fontId="18"/>
  <conditionalFormatting sqref="A1">
    <cfRule type="duplicateValues" dxfId="60" priority="99"/>
  </conditionalFormatting>
  <conditionalFormatting sqref="B2">
    <cfRule type="duplicateValues" dxfId="59" priority="100"/>
  </conditionalFormatting>
  <conditionalFormatting sqref="C22:D22 C24">
    <cfRule type="cellIs" dxfId="58" priority="106" operator="equal">
      <formula>"○○専門学校○○課程○○学科"</formula>
    </cfRule>
  </conditionalFormatting>
  <conditionalFormatting sqref="C22:D41">
    <cfRule type="cellIs" dxfId="57" priority="102" operator="equal">
      <formula>"○○専門学校○○課程■■学科"</formula>
    </cfRule>
    <cfRule type="cellIs" dxfId="56" priority="101" operator="equal">
      <formula>"○○専門学校○○課程■■学科（×年制）"</formula>
    </cfRule>
  </conditionalFormatting>
  <conditionalFormatting sqref="C23:D23">
    <cfRule type="cellIs" dxfId="55" priority="105" operator="equal">
      <formula>"●●専門学校□□課程△△学科"</formula>
    </cfRule>
  </conditionalFormatting>
  <conditionalFormatting sqref="C25:D25">
    <cfRule type="cellIs" dxfId="54" priority="104" operator="equal">
      <formula>"○○高等専修学校○○課程○○学科（×年制）"</formula>
    </cfRule>
  </conditionalFormatting>
  <conditionalFormatting sqref="C22:E41">
    <cfRule type="containsBlanks" dxfId="53" priority="47">
      <formula>LEN(TRIM(C22))=0</formula>
    </cfRule>
  </conditionalFormatting>
  <conditionalFormatting sqref="E22">
    <cfRule type="cellIs" dxfId="52" priority="93" operator="equal">
      <formula>"平成○年○月1日"</formula>
    </cfRule>
    <cfRule type="containsText" priority="92" operator="containsText" text="平成○年○月1日">
      <formula>NOT(ISERROR(SEARCH("平成○年○月1日",E22)))</formula>
    </cfRule>
  </conditionalFormatting>
  <conditionalFormatting sqref="E23">
    <cfRule type="containsText" dxfId="51" priority="91" operator="containsText" text="令和○年4月1日">
      <formula>NOT(ISERROR(SEARCH("令和○年4月1日",E23)))</formula>
    </cfRule>
  </conditionalFormatting>
  <conditionalFormatting sqref="E24">
    <cfRule type="cellIs" dxfId="50" priority="66" operator="equal">
      <formula>"平成○年○月1日"</formula>
    </cfRule>
    <cfRule type="containsText" priority="65" operator="containsText" text="平成○年○月1日">
      <formula>NOT(ISERROR(SEARCH("平成○年○月1日",E24)))</formula>
    </cfRule>
    <cfRule type="cellIs" dxfId="49" priority="90" operator="equal">
      <formula>"平成○年○月一日"</formula>
    </cfRule>
    <cfRule type="containsText" priority="89" operator="containsText" text="平成○年○月一日">
      <formula>NOT(ISERROR(SEARCH("平成○年○月一日",E24)))</formula>
    </cfRule>
  </conditionalFormatting>
  <conditionalFormatting sqref="E25">
    <cfRule type="containsText" dxfId="48" priority="51" operator="containsText" text="令和○年4月1日">
      <formula>NOT(ISERROR(SEARCH("令和○年4月1日",E25)))</formula>
    </cfRule>
    <cfRule type="containsText" dxfId="47" priority="88" operator="containsText" text="令和○年四月一日">
      <formula>NOT(ISERROR(SEARCH("令和○年四月一日",E25)))</formula>
    </cfRule>
  </conditionalFormatting>
  <conditionalFormatting sqref="E26">
    <cfRule type="containsText" priority="62" operator="containsText" text="平成○年○月1日">
      <formula>NOT(ISERROR(SEARCH("平成○年○月1日",E26)))</formula>
    </cfRule>
    <cfRule type="cellIs" dxfId="46" priority="63" operator="equal">
      <formula>"平成○年○月1日"</formula>
    </cfRule>
    <cfRule type="containsText" priority="86" operator="containsText" text="平成○年○月一日">
      <formula>NOT(ISERROR(SEARCH("平成○年○月一日",E26)))</formula>
    </cfRule>
    <cfRule type="cellIs" dxfId="45" priority="87" operator="equal">
      <formula>"平成○年○月一日"</formula>
    </cfRule>
  </conditionalFormatting>
  <conditionalFormatting sqref="E27">
    <cfRule type="containsText" dxfId="44" priority="85" operator="containsText" text="令和○年四月一日">
      <formula>NOT(ISERROR(SEARCH("令和○年四月一日",E27)))</formula>
    </cfRule>
    <cfRule type="containsText" dxfId="43" priority="50" operator="containsText" text="令和○年4月1日">
      <formula>NOT(ISERROR(SEARCH("令和○年4月1日",E27)))</formula>
    </cfRule>
  </conditionalFormatting>
  <conditionalFormatting sqref="E28">
    <cfRule type="cellIs" dxfId="42" priority="60" operator="equal">
      <formula>"平成○年○月1日"</formula>
    </cfRule>
    <cfRule type="containsText" priority="59" operator="containsText" text="平成○年○月1日">
      <formula>NOT(ISERROR(SEARCH("平成○年○月1日",E28)))</formula>
    </cfRule>
    <cfRule type="cellIs" dxfId="41" priority="84" operator="equal">
      <formula>"平成○年○月一日"</formula>
    </cfRule>
    <cfRule type="containsText" priority="83" operator="containsText" text="平成○年○月一日">
      <formula>NOT(ISERROR(SEARCH("平成○年○月一日",E28)))</formula>
    </cfRule>
  </conditionalFormatting>
  <conditionalFormatting sqref="E29">
    <cfRule type="containsText" dxfId="40" priority="49" operator="containsText" text="令和○年4月1日">
      <formula>NOT(ISERROR(SEARCH("令和○年4月1日",E29)))</formula>
    </cfRule>
    <cfRule type="containsText" dxfId="39" priority="82" operator="containsText" text="令和○年四月一日">
      <formula>NOT(ISERROR(SEARCH("令和○年四月一日",E29)))</formula>
    </cfRule>
  </conditionalFormatting>
  <conditionalFormatting sqref="E30">
    <cfRule type="containsText" priority="53" operator="containsText" text="平成○年○月1日">
      <formula>NOT(ISERROR(SEARCH("平成○年○月1日",E30)))</formula>
    </cfRule>
    <cfRule type="cellIs" dxfId="38" priority="81" operator="equal">
      <formula>"平成○年○月一日"</formula>
    </cfRule>
    <cfRule type="containsText" priority="80" operator="containsText" text="平成○年○月一日">
      <formula>NOT(ISERROR(SEARCH("平成○年○月一日",E30)))</formula>
    </cfRule>
    <cfRule type="cellIs" dxfId="37" priority="54" operator="equal">
      <formula>"平成○年○月1日"</formula>
    </cfRule>
  </conditionalFormatting>
  <conditionalFormatting sqref="E31">
    <cfRule type="containsText" dxfId="36" priority="79" operator="containsText" text="令和○年四月一日">
      <formula>NOT(ISERROR(SEARCH("令和○年四月一日",E31)))</formula>
    </cfRule>
    <cfRule type="containsText" dxfId="35" priority="48" operator="containsText" text="令和○年4月1日">
      <formula>NOT(ISERROR(SEARCH("令和○年4月1日",E31)))</formula>
    </cfRule>
  </conditionalFormatting>
  <conditionalFormatting sqref="E32">
    <cfRule type="cellIs" dxfId="34" priority="46" operator="equal">
      <formula>"平成○年○月1日"</formula>
    </cfRule>
    <cfRule type="containsText" priority="45" operator="containsText" text="平成○年○月1日">
      <formula>NOT(ISERROR(SEARCH("平成○年○月1日",E32)))</formula>
    </cfRule>
  </conditionalFormatting>
  <conditionalFormatting sqref="E33">
    <cfRule type="containsText" dxfId="33" priority="44" operator="containsText" text="令和○年4月1日">
      <formula>NOT(ISERROR(SEARCH("令和○年4月1日",E33)))</formula>
    </cfRule>
  </conditionalFormatting>
  <conditionalFormatting sqref="E34">
    <cfRule type="cellIs" dxfId="32" priority="19" operator="equal">
      <formula>"平成○年○月1日"</formula>
    </cfRule>
    <cfRule type="containsText" priority="18" operator="containsText" text="平成○年○月1日">
      <formula>NOT(ISERROR(SEARCH("平成○年○月1日",E34)))</formula>
    </cfRule>
    <cfRule type="cellIs" dxfId="31" priority="43" operator="equal">
      <formula>"平成○年○月一日"</formula>
    </cfRule>
    <cfRule type="containsText" priority="42" operator="containsText" text="平成○年○月一日">
      <formula>NOT(ISERROR(SEARCH("平成○年○月一日",E34)))</formula>
    </cfRule>
  </conditionalFormatting>
  <conditionalFormatting sqref="E35">
    <cfRule type="containsText" dxfId="30" priority="4" operator="containsText" text="令和○年4月1日">
      <formula>NOT(ISERROR(SEARCH("令和○年4月1日",E35)))</formula>
    </cfRule>
    <cfRule type="containsText" dxfId="29" priority="41" operator="containsText" text="令和○年四月一日">
      <formula>NOT(ISERROR(SEARCH("令和○年四月一日",E35)))</formula>
    </cfRule>
  </conditionalFormatting>
  <conditionalFormatting sqref="E36">
    <cfRule type="cellIs" dxfId="28" priority="16" operator="equal">
      <formula>"平成○年○月1日"</formula>
    </cfRule>
    <cfRule type="containsText" priority="15" operator="containsText" text="平成○年○月1日">
      <formula>NOT(ISERROR(SEARCH("平成○年○月1日",E36)))</formula>
    </cfRule>
    <cfRule type="cellIs" dxfId="27" priority="40" operator="equal">
      <formula>"平成○年○月一日"</formula>
    </cfRule>
    <cfRule type="containsText" priority="39" operator="containsText" text="平成○年○月一日">
      <formula>NOT(ISERROR(SEARCH("平成○年○月一日",E36)))</formula>
    </cfRule>
  </conditionalFormatting>
  <conditionalFormatting sqref="E37">
    <cfRule type="containsText" dxfId="26" priority="3" operator="containsText" text="令和○年4月1日">
      <formula>NOT(ISERROR(SEARCH("令和○年4月1日",E37)))</formula>
    </cfRule>
    <cfRule type="containsText" dxfId="25" priority="38" operator="containsText" text="令和○年四月一日">
      <formula>NOT(ISERROR(SEARCH("令和○年四月一日",E37)))</formula>
    </cfRule>
  </conditionalFormatting>
  <conditionalFormatting sqref="E38">
    <cfRule type="containsText" priority="36" operator="containsText" text="平成○年○月一日">
      <formula>NOT(ISERROR(SEARCH("平成○年○月一日",E38)))</formula>
    </cfRule>
    <cfRule type="containsText" priority="12" operator="containsText" text="平成○年○月1日">
      <formula>NOT(ISERROR(SEARCH("平成○年○月1日",E38)))</formula>
    </cfRule>
    <cfRule type="cellIs" dxfId="24" priority="13" operator="equal">
      <formula>"平成○年○月1日"</formula>
    </cfRule>
    <cfRule type="cellIs" dxfId="23" priority="37" operator="equal">
      <formula>"平成○年○月一日"</formula>
    </cfRule>
  </conditionalFormatting>
  <conditionalFormatting sqref="E39">
    <cfRule type="containsText" dxfId="22" priority="2" operator="containsText" text="令和○年4月1日">
      <formula>NOT(ISERROR(SEARCH("令和○年4月1日",E39)))</formula>
    </cfRule>
    <cfRule type="containsText" dxfId="21" priority="35" operator="containsText" text="令和○年四月一日">
      <formula>NOT(ISERROR(SEARCH("令和○年四月一日",E39)))</formula>
    </cfRule>
  </conditionalFormatting>
  <conditionalFormatting sqref="E40">
    <cfRule type="containsText" priority="33" operator="containsText" text="平成○年○月一日">
      <formula>NOT(ISERROR(SEARCH("平成○年○月一日",E40)))</formula>
    </cfRule>
    <cfRule type="cellIs" dxfId="20" priority="7" operator="equal">
      <formula>"平成○年○月1日"</formula>
    </cfRule>
    <cfRule type="containsText" priority="6" operator="containsText" text="平成○年○月1日">
      <formula>NOT(ISERROR(SEARCH("平成○年○月1日",E40)))</formula>
    </cfRule>
    <cfRule type="cellIs" dxfId="19" priority="34" operator="equal">
      <formula>"平成○年○月一日"</formula>
    </cfRule>
  </conditionalFormatting>
  <conditionalFormatting sqref="E41">
    <cfRule type="containsText" dxfId="18" priority="1" operator="containsText" text="令和○年4月1日">
      <formula>NOT(ISERROR(SEARCH("令和○年4月1日",E41)))</formula>
    </cfRule>
    <cfRule type="containsText" dxfId="17" priority="32" operator="containsText" text="令和○年四月一日">
      <formula>NOT(ISERROR(SEARCH("令和○年四月一日",E41)))</formula>
    </cfRule>
  </conditionalFormatting>
  <dataValidations xWindow="702" yWindow="406" count="4">
    <dataValidation allowBlank="1" showInputMessage="1" showErrorMessage="1" promptTitle="告示されている名称で正しく記入ください" prompt=" " sqref="C22:D22 C26:D26 C24:D24 C28:D28 C30:D30 C32:D32 C34:D34 C36:D36 C38:D38 C40:D40" xr:uid="{F3C74FAC-36EB-421B-888F-73F1081CE843}"/>
    <dataValidation allowBlank="1" showInputMessage="1" showErrorMessage="1" promptTitle="全角で記入ください" prompt="英数字については、全角で記入ください" sqref="C23:D23 C25:D25 C27:D27 C29:D29 C31:D31 C33:D33 C35:D35 C37:D37 C39:D39 C41:D41" xr:uid="{D19EEB56-D532-4E91-864D-88226A09133D}"/>
    <dataValidation type="date" errorStyle="information" imeMode="halfAlpha" operator="greaterThanOrEqual" allowBlank="1" showInputMessage="1" showErrorMessage="1" errorTitle="入力文字が誤っています。" error="数字で入力してください。" promptTitle="変更年月日を記入ください" prompt="数字で記入ください。_x000a_( )が自動で入力されます。" sqref="E23 E25 E27 E29 E31 E33 E35 E37 E39 E41" xr:uid="{876CE78C-E217-4F8A-90D3-5C24CEF8652F}">
      <formula1>1</formula1>
    </dataValidation>
    <dataValidation type="date" errorStyle="information" imeMode="halfAlpha" operator="greaterThanOrEqual" allowBlank="1" showInputMessage="1" showErrorMessage="1" errorTitle="入力文字が誤っています。" error="数字で入力してください。" promptTitle="告示されている「文部科学大臣が定める日」を記入ください" prompt="数字で記入ください。" sqref="E22 E24 E26 E28 E30 E32 E34 E36 E38 E40" xr:uid="{5B91578D-E14D-4808-A9A3-63AC18028A19}">
      <formula1>1</formula1>
    </dataValidation>
  </dataValidations>
  <printOptions horizontalCentered="1"/>
  <pageMargins left="0.39370078740157483" right="0.39370078740157483" top="0.39370078740157483" bottom="0.39370078740157483" header="0.51181102362204722" footer="0.51181102362204722"/>
  <pageSetup paperSize="9" scale="55" orientation="landscape" r:id="rId1"/>
  <headerFooter alignWithMargins="0"/>
  <rowBreaks count="1" manualBreakCount="1">
    <brk id="4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43"/>
  <sheetViews>
    <sheetView showGridLines="0" showWhiteSpace="0" view="pageBreakPreview" topLeftCell="A10" zoomScale="70" zoomScaleNormal="85" zoomScaleSheetLayoutView="70" workbookViewId="0">
      <selection activeCell="A38" sqref="A38:H38"/>
    </sheetView>
  </sheetViews>
  <sheetFormatPr defaultColWidth="9" defaultRowHeight="13.2" outlineLevelRow="1" x14ac:dyDescent="0.2"/>
  <cols>
    <col min="1" max="1" width="10.88671875" style="127" customWidth="1"/>
    <col min="2" max="2" width="13.33203125" style="128" customWidth="1"/>
    <col min="3" max="3" width="18.77734375" style="133" customWidth="1"/>
    <col min="4" max="4" width="7.6640625" style="133" customWidth="1"/>
    <col min="5" max="5" width="11.33203125" style="129" customWidth="1"/>
    <col min="6" max="6" width="20.6640625" style="129" customWidth="1"/>
    <col min="7" max="7" width="11.77734375" style="129" customWidth="1"/>
    <col min="8" max="8" width="40.6640625" style="109" customWidth="1"/>
    <col min="9" max="9" width="14.6640625" style="109" customWidth="1"/>
    <col min="10" max="10" width="6.21875" style="109" customWidth="1"/>
    <col min="11" max="11" width="9.109375" style="110" customWidth="1"/>
    <col min="12" max="12" width="50.33203125" style="110" customWidth="1"/>
    <col min="13" max="13" width="17.109375" style="110" customWidth="1"/>
    <col min="14" max="14" width="40.77734375" style="110" customWidth="1"/>
    <col min="15" max="16384" width="9" style="109"/>
  </cols>
  <sheetData>
    <row r="1" spans="1:14" s="60" customFormat="1" x14ac:dyDescent="0.2">
      <c r="A1" s="134" t="s">
        <v>204</v>
      </c>
      <c r="B1" s="135"/>
      <c r="C1" s="123"/>
      <c r="D1" s="123"/>
      <c r="E1" s="124"/>
      <c r="F1" s="124"/>
      <c r="G1" s="124"/>
      <c r="K1" s="21"/>
      <c r="L1" s="169" t="str">
        <f>IF(学校基本情報!$E$5="〇",IF(COUNTIF($I$27:$I$36,"ERROR")&gt;0,"ERROR","OK"),"")</f>
        <v/>
      </c>
      <c r="M1" s="68"/>
      <c r="N1" s="68"/>
    </row>
    <row r="2" spans="1:14" s="60" customFormat="1" x14ac:dyDescent="0.2">
      <c r="A2" s="136"/>
      <c r="B2" s="135"/>
      <c r="C2" s="123"/>
      <c r="D2" s="123"/>
      <c r="E2" s="124"/>
      <c r="F2" s="124"/>
      <c r="G2" s="125"/>
      <c r="K2" s="88" t="s">
        <v>114</v>
      </c>
      <c r="L2" s="169"/>
      <c r="M2" s="68"/>
      <c r="N2" s="68"/>
    </row>
    <row r="3" spans="1:14" s="60" customFormat="1" ht="14.25" customHeight="1" thickBot="1" x14ac:dyDescent="0.25">
      <c r="A3" s="273" t="s">
        <v>205</v>
      </c>
      <c r="B3" s="273"/>
      <c r="C3" s="273"/>
      <c r="D3" s="273"/>
      <c r="E3" s="273"/>
      <c r="F3" s="273"/>
      <c r="G3" s="273"/>
      <c r="H3" s="273"/>
      <c r="I3" s="61"/>
      <c r="J3" s="61"/>
      <c r="K3" s="21"/>
      <c r="L3" s="283"/>
      <c r="M3" s="68"/>
      <c r="N3" s="68"/>
    </row>
    <row r="4" spans="1:14" s="60" customFormat="1" x14ac:dyDescent="0.2">
      <c r="A4" s="61"/>
      <c r="B4" s="61"/>
      <c r="C4" s="61"/>
      <c r="D4" s="61"/>
      <c r="E4" s="61"/>
      <c r="F4" s="61"/>
      <c r="G4" s="61"/>
      <c r="K4" s="21"/>
      <c r="L4" s="21"/>
      <c r="M4" s="68"/>
      <c r="N4" s="68"/>
    </row>
    <row r="5" spans="1:14" s="60" customFormat="1" x14ac:dyDescent="0.2">
      <c r="A5" s="61"/>
      <c r="B5" s="61"/>
      <c r="C5" s="61"/>
      <c r="D5" s="61"/>
      <c r="E5" s="61"/>
      <c r="F5" s="61"/>
      <c r="G5" s="61"/>
      <c r="H5" s="62" t="str">
        <f>IF(学校基本情報!$C$2="","",TEXT(学校基本情報!$C$2,"ggge年m月d日"))</f>
        <v/>
      </c>
      <c r="I5" s="62"/>
      <c r="J5" s="62"/>
      <c r="K5" s="21"/>
      <c r="L5" s="21"/>
      <c r="M5" s="68"/>
      <c r="N5" s="68"/>
    </row>
    <row r="6" spans="1:14" s="60" customFormat="1" x14ac:dyDescent="0.2">
      <c r="A6" s="136"/>
      <c r="B6" s="61"/>
      <c r="C6" s="61"/>
      <c r="D6" s="61"/>
      <c r="E6" s="61"/>
      <c r="F6" s="61"/>
      <c r="G6" s="61"/>
      <c r="K6" s="21"/>
      <c r="L6" s="21"/>
      <c r="M6" s="68"/>
      <c r="N6" s="68"/>
    </row>
    <row r="7" spans="1:14" s="60" customFormat="1" x14ac:dyDescent="0.2">
      <c r="A7" s="136"/>
      <c r="B7" s="61"/>
      <c r="C7" s="61"/>
      <c r="D7" s="61"/>
      <c r="E7" s="61"/>
      <c r="F7" s="61"/>
      <c r="G7" s="61"/>
      <c r="K7" s="68"/>
      <c r="L7" s="68"/>
      <c r="M7" s="68"/>
      <c r="N7" s="68"/>
    </row>
    <row r="8" spans="1:14" s="60" customFormat="1" ht="14.25" customHeight="1" x14ac:dyDescent="0.2">
      <c r="A8" s="74" t="s">
        <v>62</v>
      </c>
      <c r="B8" s="135"/>
      <c r="C8" s="61"/>
      <c r="D8" s="61"/>
      <c r="E8" s="61"/>
      <c r="F8" s="61"/>
      <c r="G8" s="61"/>
      <c r="K8" s="68"/>
      <c r="L8" s="68"/>
      <c r="M8" s="68"/>
      <c r="N8" s="68"/>
    </row>
    <row r="9" spans="1:14" s="60" customFormat="1" x14ac:dyDescent="0.2">
      <c r="A9" s="74"/>
      <c r="B9" s="135"/>
      <c r="C9" s="61"/>
      <c r="D9" s="61"/>
      <c r="E9" s="61"/>
      <c r="F9" s="61"/>
      <c r="G9" s="61"/>
      <c r="K9" s="167" t="s">
        <v>175</v>
      </c>
      <c r="L9" s="167"/>
      <c r="M9" s="68"/>
      <c r="N9" s="68"/>
    </row>
    <row r="10" spans="1:14" s="60" customFormat="1" ht="13.2" customHeight="1" x14ac:dyDescent="0.2">
      <c r="A10" s="136"/>
      <c r="B10" s="74"/>
      <c r="C10" s="61"/>
      <c r="D10" s="61"/>
      <c r="E10" s="61"/>
      <c r="F10" s="61"/>
      <c r="G10" s="61"/>
      <c r="K10" s="167"/>
      <c r="L10" s="167"/>
      <c r="M10" s="68"/>
      <c r="N10" s="68"/>
    </row>
    <row r="11" spans="1:14" s="60" customFormat="1" ht="13.2" customHeight="1" x14ac:dyDescent="0.2">
      <c r="A11" s="274" t="s">
        <v>206</v>
      </c>
      <c r="B11" s="274"/>
      <c r="C11" s="274"/>
      <c r="D11" s="274"/>
      <c r="E11" s="274"/>
      <c r="F11" s="274"/>
      <c r="G11" s="274"/>
      <c r="H11" s="274"/>
      <c r="I11" s="63"/>
      <c r="J11" s="63"/>
      <c r="K11" s="21"/>
      <c r="L11" s="21"/>
      <c r="M11" s="68"/>
      <c r="N11" s="68"/>
    </row>
    <row r="12" spans="1:14" s="60" customFormat="1" ht="24" customHeight="1" x14ac:dyDescent="0.2">
      <c r="A12" s="274"/>
      <c r="B12" s="274"/>
      <c r="C12" s="274"/>
      <c r="D12" s="274"/>
      <c r="E12" s="274"/>
      <c r="F12" s="274"/>
      <c r="G12" s="274"/>
      <c r="H12" s="274"/>
      <c r="I12" s="63"/>
      <c r="J12" s="63"/>
      <c r="K12" s="89" t="s">
        <v>170</v>
      </c>
      <c r="L12" s="91" t="s">
        <v>171</v>
      </c>
      <c r="M12" s="281" t="s">
        <v>172</v>
      </c>
      <c r="N12" s="282"/>
    </row>
    <row r="13" spans="1:14" s="60" customFormat="1" ht="24" customHeight="1" x14ac:dyDescent="0.2">
      <c r="A13" s="136"/>
      <c r="B13" s="61"/>
      <c r="C13" s="61"/>
      <c r="D13" s="61"/>
      <c r="E13" s="124"/>
      <c r="F13" s="71"/>
      <c r="G13" s="124"/>
      <c r="J13" s="64">
        <v>1</v>
      </c>
      <c r="K13" s="90">
        <f>$A$42</f>
        <v>0</v>
      </c>
      <c r="L13" s="90" t="str">
        <f>B27</f>
        <v>○○専門学校○○課程○○学科</v>
      </c>
      <c r="M13" s="92" t="str">
        <f>$F27</f>
        <v>平成○○年三月一日</v>
      </c>
      <c r="N13" s="90" t="str">
        <f>$G27</f>
        <v>（令和○○年三月三十一日までに当該課程を修了した者に限る。）</v>
      </c>
    </row>
    <row r="14" spans="1:14" s="60" customFormat="1" ht="24" customHeight="1" x14ac:dyDescent="0.2">
      <c r="A14" s="136"/>
      <c r="B14" s="273" t="s">
        <v>63</v>
      </c>
      <c r="C14" s="273"/>
      <c r="D14" s="273"/>
      <c r="E14" s="273"/>
      <c r="F14" s="273"/>
      <c r="G14" s="273"/>
      <c r="J14" s="64">
        <v>2</v>
      </c>
      <c r="K14" s="90">
        <f t="shared" ref="K14:K22" si="0">$A$42</f>
        <v>0</v>
      </c>
      <c r="L14" s="90">
        <f>B28</f>
        <v>0</v>
      </c>
      <c r="M14" s="92">
        <f>$F28</f>
        <v>0</v>
      </c>
      <c r="N14" s="90">
        <f>$G28</f>
        <v>0</v>
      </c>
    </row>
    <row r="15" spans="1:14" s="60" customFormat="1" ht="27" customHeight="1" x14ac:dyDescent="0.2">
      <c r="A15" s="136"/>
      <c r="B15" s="61"/>
      <c r="C15" s="61"/>
      <c r="D15" s="61"/>
      <c r="E15" s="61"/>
      <c r="F15" s="61"/>
      <c r="G15" s="61"/>
      <c r="J15" s="64">
        <v>3</v>
      </c>
      <c r="K15" s="90">
        <f t="shared" si="0"/>
        <v>0</v>
      </c>
      <c r="L15" s="90">
        <f>B29</f>
        <v>0</v>
      </c>
      <c r="M15" s="92">
        <f>$F29</f>
        <v>0</v>
      </c>
      <c r="N15" s="90">
        <f>$G29</f>
        <v>0</v>
      </c>
    </row>
    <row r="16" spans="1:14" s="21" customFormat="1" ht="25.65" customHeight="1" x14ac:dyDescent="0.2">
      <c r="A16" s="177" t="s">
        <v>18</v>
      </c>
      <c r="B16" s="178"/>
      <c r="C16" s="107" t="s">
        <v>19</v>
      </c>
      <c r="D16" s="177" t="s">
        <v>20</v>
      </c>
      <c r="E16" s="180"/>
      <c r="F16" s="177" t="s">
        <v>21</v>
      </c>
      <c r="G16" s="180"/>
      <c r="H16" s="178"/>
      <c r="I16" s="65"/>
      <c r="J16" s="64">
        <v>4</v>
      </c>
      <c r="K16" s="90">
        <f t="shared" si="0"/>
        <v>0</v>
      </c>
      <c r="L16" s="90">
        <f>B30</f>
        <v>0</v>
      </c>
      <c r="M16" s="92">
        <f>$F30</f>
        <v>0</v>
      </c>
      <c r="N16" s="90">
        <f>$G30</f>
        <v>0</v>
      </c>
    </row>
    <row r="17" spans="1:14" s="21" customFormat="1" ht="17.25" customHeight="1" x14ac:dyDescent="0.15">
      <c r="A17" s="196" t="str">
        <f>IF(学校基本情報!$C$9="","",学校基本情報!$C$9)</f>
        <v/>
      </c>
      <c r="B17" s="197"/>
      <c r="C17" s="186" t="str">
        <f>IF(学校基本情報!$C$10="","",TEXT(学校基本情報!$C$10,"ggge年m月d日"))</f>
        <v/>
      </c>
      <c r="D17" s="188" t="str">
        <f>IF(学校基本情報!$C$11="","",学校基本情報!$C$11)</f>
        <v/>
      </c>
      <c r="E17" s="189"/>
      <c r="F17" s="137" t="str">
        <f>"〒"&amp;TEXT(学校基本情報!$C$12,"000-0000")</f>
        <v>〒000-0000</v>
      </c>
      <c r="G17" s="194"/>
      <c r="H17" s="195"/>
      <c r="I17" s="33"/>
      <c r="J17" s="64">
        <v>5</v>
      </c>
      <c r="K17" s="90">
        <f t="shared" si="0"/>
        <v>0</v>
      </c>
      <c r="L17" s="90">
        <f>B31</f>
        <v>0</v>
      </c>
      <c r="M17" s="92">
        <f>$F31</f>
        <v>0</v>
      </c>
      <c r="N17" s="90">
        <f>$G31</f>
        <v>0</v>
      </c>
    </row>
    <row r="18" spans="1:14" s="21" customFormat="1" ht="22.5" customHeight="1" x14ac:dyDescent="0.2">
      <c r="A18" s="196"/>
      <c r="B18" s="197"/>
      <c r="C18" s="188"/>
      <c r="D18" s="188"/>
      <c r="E18" s="189"/>
      <c r="F18" s="172" t="str">
        <f>学校基本情報!$C$13&amp;学校基本情報!$C$14</f>
        <v/>
      </c>
      <c r="G18" s="172"/>
      <c r="H18" s="277"/>
      <c r="I18" s="32"/>
      <c r="J18" s="64">
        <v>6</v>
      </c>
      <c r="K18" s="90">
        <f t="shared" si="0"/>
        <v>0</v>
      </c>
      <c r="L18" s="90">
        <f t="shared" ref="L18:L22" si="1">B32</f>
        <v>0</v>
      </c>
      <c r="M18" s="92">
        <f t="shared" ref="M18:M22" si="2">$F32</f>
        <v>0</v>
      </c>
      <c r="N18" s="90">
        <f t="shared" ref="N18:N22" si="3">$G32</f>
        <v>0</v>
      </c>
    </row>
    <row r="19" spans="1:14" s="21" customFormat="1" ht="17.25" customHeight="1" x14ac:dyDescent="0.2">
      <c r="A19" s="196"/>
      <c r="B19" s="197"/>
      <c r="C19" s="190"/>
      <c r="D19" s="190"/>
      <c r="E19" s="191"/>
      <c r="F19" s="172" t="str">
        <f>"（電話）　"&amp;学校基本情報!$C$15</f>
        <v>（電話）　</v>
      </c>
      <c r="G19" s="172"/>
      <c r="H19" s="277"/>
      <c r="I19" s="32"/>
      <c r="J19" s="64">
        <v>7</v>
      </c>
      <c r="K19" s="90">
        <f t="shared" si="0"/>
        <v>0</v>
      </c>
      <c r="L19" s="90">
        <f t="shared" si="1"/>
        <v>0</v>
      </c>
      <c r="M19" s="92">
        <f t="shared" si="2"/>
        <v>0</v>
      </c>
      <c r="N19" s="90">
        <f t="shared" si="3"/>
        <v>0</v>
      </c>
    </row>
    <row r="20" spans="1:14" s="21" customFormat="1" ht="25.95" customHeight="1" x14ac:dyDescent="0.2">
      <c r="A20" s="177" t="s">
        <v>24</v>
      </c>
      <c r="B20" s="178"/>
      <c r="C20" s="107" t="s">
        <v>25</v>
      </c>
      <c r="D20" s="291" t="s">
        <v>26</v>
      </c>
      <c r="E20" s="292"/>
      <c r="F20" s="180" t="s">
        <v>27</v>
      </c>
      <c r="G20" s="180"/>
      <c r="H20" s="178"/>
      <c r="I20" s="65"/>
      <c r="J20" s="64">
        <v>8</v>
      </c>
      <c r="K20" s="90">
        <f t="shared" si="0"/>
        <v>0</v>
      </c>
      <c r="L20" s="90">
        <f t="shared" si="1"/>
        <v>0</v>
      </c>
      <c r="M20" s="92">
        <f t="shared" si="2"/>
        <v>0</v>
      </c>
      <c r="N20" s="90">
        <f t="shared" si="3"/>
        <v>0</v>
      </c>
    </row>
    <row r="21" spans="1:14" s="21" customFormat="1" ht="17.25" customHeight="1" x14ac:dyDescent="0.15">
      <c r="A21" s="196" t="str">
        <f>IF(学校基本情報!$C$17="","",学校基本情報!$C$17)</f>
        <v/>
      </c>
      <c r="B21" s="197"/>
      <c r="C21" s="186" t="str">
        <f>IF(学校基本情報!$C$18="","",TEXT(学校基本情報!$C$18,"ggge年m月d日"))</f>
        <v/>
      </c>
      <c r="D21" s="186" t="str">
        <f>IF(学校基本情報!$C$19="","",学校基本情報!$C$19)</f>
        <v/>
      </c>
      <c r="E21" s="187"/>
      <c r="F21" s="137" t="str">
        <f>"〒"&amp;TEXT(学校基本情報!$C$12,"000-0000")</f>
        <v>〒000-0000</v>
      </c>
      <c r="G21" s="194"/>
      <c r="H21" s="195"/>
      <c r="I21" s="33"/>
      <c r="J21" s="64">
        <v>9</v>
      </c>
      <c r="K21" s="90">
        <f t="shared" si="0"/>
        <v>0</v>
      </c>
      <c r="L21" s="90">
        <f t="shared" si="1"/>
        <v>0</v>
      </c>
      <c r="M21" s="92">
        <f t="shared" si="2"/>
        <v>0</v>
      </c>
      <c r="N21" s="90">
        <f t="shared" si="3"/>
        <v>0</v>
      </c>
    </row>
    <row r="22" spans="1:14" s="21" customFormat="1" ht="22.5" customHeight="1" x14ac:dyDescent="0.2">
      <c r="A22" s="196"/>
      <c r="B22" s="197"/>
      <c r="C22" s="188"/>
      <c r="D22" s="188"/>
      <c r="E22" s="189"/>
      <c r="F22" s="172" t="str">
        <f>学校基本情報!$C$13&amp;学校基本情報!$C$14</f>
        <v/>
      </c>
      <c r="G22" s="172"/>
      <c r="H22" s="277"/>
      <c r="I22" s="32"/>
      <c r="J22" s="64">
        <v>10</v>
      </c>
      <c r="K22" s="90">
        <f t="shared" si="0"/>
        <v>0</v>
      </c>
      <c r="L22" s="90">
        <f t="shared" si="1"/>
        <v>0</v>
      </c>
      <c r="M22" s="92">
        <f t="shared" si="2"/>
        <v>0</v>
      </c>
      <c r="N22" s="90">
        <f t="shared" si="3"/>
        <v>0</v>
      </c>
    </row>
    <row r="23" spans="1:14" s="21" customFormat="1" ht="17.25" customHeight="1" x14ac:dyDescent="0.2">
      <c r="A23" s="196"/>
      <c r="B23" s="197"/>
      <c r="C23" s="190"/>
      <c r="D23" s="190"/>
      <c r="E23" s="191"/>
      <c r="F23" s="179" t="str">
        <f>"（電話）　"&amp;学校基本情報!$C$15</f>
        <v>（電話）　</v>
      </c>
      <c r="G23" s="179"/>
      <c r="H23" s="265"/>
      <c r="I23" s="32"/>
      <c r="J23" s="66"/>
      <c r="K23" s="59"/>
      <c r="L23" s="59"/>
      <c r="M23" s="59"/>
      <c r="N23" s="59"/>
    </row>
    <row r="24" spans="1:14" s="21" customFormat="1" ht="17.25" customHeight="1" x14ac:dyDescent="0.2">
      <c r="A24" s="25"/>
      <c r="B24" s="25"/>
      <c r="C24" s="23"/>
      <c r="D24" s="23"/>
      <c r="E24" s="23"/>
      <c r="F24" s="32"/>
      <c r="G24" s="32"/>
      <c r="H24" s="32"/>
      <c r="I24" s="32"/>
      <c r="J24" s="66"/>
      <c r="K24" s="59"/>
      <c r="L24" s="59"/>
      <c r="M24" s="59"/>
      <c r="N24" s="59"/>
    </row>
    <row r="25" spans="1:14" s="60" customFormat="1" ht="24" customHeight="1" x14ac:dyDescent="0.2">
      <c r="A25" s="136"/>
      <c r="B25" s="61"/>
      <c r="C25" s="61"/>
      <c r="D25" s="61"/>
      <c r="E25" s="61"/>
      <c r="F25" s="61"/>
      <c r="G25" s="61"/>
      <c r="J25" s="66"/>
      <c r="K25" s="59"/>
      <c r="L25" s="59"/>
      <c r="M25" s="59"/>
      <c r="N25" s="59"/>
    </row>
    <row r="26" spans="1:14" s="60" customFormat="1" ht="27" customHeight="1" x14ac:dyDescent="0.2">
      <c r="A26" s="138" t="s">
        <v>64</v>
      </c>
      <c r="B26" s="284" t="s">
        <v>65</v>
      </c>
      <c r="C26" s="285"/>
      <c r="D26" s="285"/>
      <c r="E26" s="286"/>
      <c r="F26" s="284" t="s">
        <v>69</v>
      </c>
      <c r="G26" s="285"/>
      <c r="H26" s="286"/>
      <c r="I26" s="67"/>
      <c r="J26" s="66"/>
      <c r="K26" s="59"/>
      <c r="L26" s="59"/>
      <c r="M26" s="59"/>
      <c r="N26" s="59"/>
    </row>
    <row r="27" spans="1:14" ht="27" customHeight="1" x14ac:dyDescent="0.2">
      <c r="A27" s="130" t="str">
        <f>IF(学校基本情報!$C$13="","",学校基本情報!$C$13)</f>
        <v/>
      </c>
      <c r="B27" s="287" t="s">
        <v>207</v>
      </c>
      <c r="C27" s="288"/>
      <c r="D27" s="288"/>
      <c r="E27" s="289"/>
      <c r="F27" s="81" t="s">
        <v>169</v>
      </c>
      <c r="G27" s="290" t="s">
        <v>70</v>
      </c>
      <c r="H27" s="289"/>
      <c r="I27" s="131" t="str">
        <f>IF(OR(AND(B27="",F27="",G27=""),AND(B27&lt;&gt;"",F27&lt;&gt;"",G27&lt;&gt;"")),"OK","ERROR")</f>
        <v>OK</v>
      </c>
      <c r="J27" s="122"/>
      <c r="K27" s="121"/>
      <c r="L27" s="121"/>
      <c r="M27" s="121"/>
      <c r="N27" s="121"/>
    </row>
    <row r="28" spans="1:14" ht="27" customHeight="1" x14ac:dyDescent="0.2">
      <c r="A28" s="130" t="str">
        <f>IF(学校基本情報!$C$13="","",学校基本情報!$C$13)</f>
        <v/>
      </c>
      <c r="B28" s="287"/>
      <c r="C28" s="288"/>
      <c r="D28" s="288"/>
      <c r="E28" s="289"/>
      <c r="F28" s="81"/>
      <c r="G28" s="290"/>
      <c r="H28" s="289"/>
      <c r="I28" s="131" t="str">
        <f t="shared" ref="I28:I36" si="4">IF(OR(AND(B28="",F28="",G28=""),AND(B28&lt;&gt;"",F28&lt;&gt;"",G28&lt;&gt;"")),"OK","ERROR")</f>
        <v>OK</v>
      </c>
      <c r="J28" s="121"/>
      <c r="K28" s="121"/>
      <c r="L28" s="121"/>
      <c r="M28" s="121"/>
      <c r="N28" s="121"/>
    </row>
    <row r="29" spans="1:14" ht="27" customHeight="1" outlineLevel="1" x14ac:dyDescent="0.2">
      <c r="A29" s="130" t="str">
        <f>IF(学校基本情報!$C$13="","",学校基本情報!$C$13)</f>
        <v/>
      </c>
      <c r="B29" s="287"/>
      <c r="C29" s="288"/>
      <c r="D29" s="288"/>
      <c r="E29" s="289"/>
      <c r="F29" s="81"/>
      <c r="G29" s="290"/>
      <c r="H29" s="289"/>
      <c r="I29" s="131" t="str">
        <f t="shared" si="4"/>
        <v>OK</v>
      </c>
      <c r="J29" s="121"/>
      <c r="K29" s="121"/>
      <c r="L29" s="121"/>
      <c r="M29" s="121"/>
      <c r="N29" s="121"/>
    </row>
    <row r="30" spans="1:14" ht="27" customHeight="1" outlineLevel="1" x14ac:dyDescent="0.2">
      <c r="A30" s="130" t="str">
        <f>IF(学校基本情報!$C$13="","",学校基本情報!$C$13)</f>
        <v/>
      </c>
      <c r="B30" s="287"/>
      <c r="C30" s="288"/>
      <c r="D30" s="288"/>
      <c r="E30" s="289"/>
      <c r="F30" s="81"/>
      <c r="G30" s="290"/>
      <c r="H30" s="289"/>
      <c r="I30" s="131" t="str">
        <f t="shared" si="4"/>
        <v>OK</v>
      </c>
      <c r="J30" s="121"/>
      <c r="K30" s="121"/>
      <c r="L30" s="121"/>
      <c r="M30" s="121"/>
      <c r="N30" s="121"/>
    </row>
    <row r="31" spans="1:14" ht="27" customHeight="1" outlineLevel="1" x14ac:dyDescent="0.2">
      <c r="A31" s="130" t="str">
        <f>IF(学校基本情報!$C$13="","",学校基本情報!$C$13)</f>
        <v/>
      </c>
      <c r="B31" s="287"/>
      <c r="C31" s="288"/>
      <c r="D31" s="288"/>
      <c r="E31" s="289"/>
      <c r="F31" s="81"/>
      <c r="G31" s="290"/>
      <c r="H31" s="289"/>
      <c r="I31" s="131" t="str">
        <f t="shared" si="4"/>
        <v>OK</v>
      </c>
      <c r="J31" s="121"/>
      <c r="K31" s="121"/>
      <c r="L31" s="121"/>
      <c r="M31" s="121"/>
      <c r="N31" s="121"/>
    </row>
    <row r="32" spans="1:14" ht="27" customHeight="1" outlineLevel="1" x14ac:dyDescent="0.2">
      <c r="A32" s="130" t="str">
        <f>IF(学校基本情報!$C$13="","",学校基本情報!$C$13)</f>
        <v/>
      </c>
      <c r="B32" s="287"/>
      <c r="C32" s="288"/>
      <c r="D32" s="288"/>
      <c r="E32" s="289"/>
      <c r="F32" s="81"/>
      <c r="G32" s="290"/>
      <c r="H32" s="289"/>
      <c r="I32" s="131" t="str">
        <f t="shared" si="4"/>
        <v>OK</v>
      </c>
      <c r="J32" s="121"/>
      <c r="K32" s="121"/>
      <c r="L32" s="121"/>
      <c r="M32" s="121"/>
      <c r="N32" s="121"/>
    </row>
    <row r="33" spans="1:14" ht="27" customHeight="1" outlineLevel="1" x14ac:dyDescent="0.2">
      <c r="A33" s="130" t="str">
        <f>IF(学校基本情報!$C$13="","",学校基本情報!$C$13)</f>
        <v/>
      </c>
      <c r="B33" s="287"/>
      <c r="C33" s="288"/>
      <c r="D33" s="288"/>
      <c r="E33" s="289"/>
      <c r="F33" s="81"/>
      <c r="G33" s="290"/>
      <c r="H33" s="289"/>
      <c r="I33" s="131" t="str">
        <f t="shared" si="4"/>
        <v>OK</v>
      </c>
      <c r="J33" s="132"/>
      <c r="K33" s="121"/>
      <c r="L33" s="121"/>
      <c r="M33" s="121"/>
      <c r="N33" s="121"/>
    </row>
    <row r="34" spans="1:14" ht="27" customHeight="1" outlineLevel="1" x14ac:dyDescent="0.2">
      <c r="A34" s="130" t="str">
        <f>IF(学校基本情報!$C$13="","",学校基本情報!$C$13)</f>
        <v/>
      </c>
      <c r="B34" s="287"/>
      <c r="C34" s="288"/>
      <c r="D34" s="288"/>
      <c r="E34" s="289"/>
      <c r="F34" s="81"/>
      <c r="G34" s="290"/>
      <c r="H34" s="289"/>
      <c r="I34" s="131" t="str">
        <f t="shared" si="4"/>
        <v>OK</v>
      </c>
      <c r="J34" s="132"/>
      <c r="K34" s="121"/>
      <c r="L34" s="121"/>
      <c r="M34" s="121"/>
      <c r="N34" s="121"/>
    </row>
    <row r="35" spans="1:14" ht="27" customHeight="1" outlineLevel="1" x14ac:dyDescent="0.2">
      <c r="A35" s="130" t="str">
        <f>IF(学校基本情報!$C$13="","",学校基本情報!$C$13)</f>
        <v/>
      </c>
      <c r="B35" s="287"/>
      <c r="C35" s="288"/>
      <c r="D35" s="288"/>
      <c r="E35" s="289"/>
      <c r="F35" s="81"/>
      <c r="G35" s="290"/>
      <c r="H35" s="289"/>
      <c r="I35" s="131" t="str">
        <f t="shared" si="4"/>
        <v>OK</v>
      </c>
      <c r="J35" s="132"/>
      <c r="K35" s="121"/>
      <c r="L35" s="121"/>
      <c r="M35" s="121"/>
      <c r="N35" s="121"/>
    </row>
    <row r="36" spans="1:14" ht="27" customHeight="1" outlineLevel="1" x14ac:dyDescent="0.2">
      <c r="A36" s="130" t="str">
        <f>IF(学校基本情報!$C$13="","",学校基本情報!$C$13)</f>
        <v/>
      </c>
      <c r="B36" s="287"/>
      <c r="C36" s="288"/>
      <c r="D36" s="288"/>
      <c r="E36" s="289"/>
      <c r="F36" s="81"/>
      <c r="G36" s="290"/>
      <c r="H36" s="289"/>
      <c r="I36" s="131" t="str">
        <f t="shared" si="4"/>
        <v>OK</v>
      </c>
      <c r="J36" s="132"/>
      <c r="K36" s="121"/>
      <c r="L36" s="121"/>
      <c r="M36" s="121"/>
      <c r="N36" s="121"/>
    </row>
    <row r="37" spans="1:14" s="60" customFormat="1" x14ac:dyDescent="0.2">
      <c r="A37" s="136"/>
      <c r="B37" s="135"/>
      <c r="C37" s="123"/>
      <c r="D37" s="123"/>
      <c r="E37" s="124"/>
      <c r="F37" s="124"/>
      <c r="G37" s="124"/>
      <c r="K37" s="59"/>
      <c r="L37" s="59"/>
      <c r="M37" s="59"/>
      <c r="N37" s="59"/>
    </row>
    <row r="38" spans="1:14" s="60" customFormat="1" ht="162" customHeight="1" x14ac:dyDescent="0.2">
      <c r="A38" s="260" t="s">
        <v>225</v>
      </c>
      <c r="B38" s="260"/>
      <c r="C38" s="260"/>
      <c r="D38" s="260"/>
      <c r="E38" s="260"/>
      <c r="F38" s="260"/>
      <c r="G38" s="260"/>
      <c r="H38" s="260"/>
      <c r="I38" s="66"/>
      <c r="J38" s="66"/>
      <c r="K38" s="59"/>
      <c r="L38" s="59"/>
      <c r="M38" s="59"/>
      <c r="N38" s="59"/>
    </row>
    <row r="39" spans="1:14" x14ac:dyDescent="0.2">
      <c r="K39" s="121"/>
      <c r="L39" s="121"/>
      <c r="M39" s="121"/>
      <c r="N39" s="121"/>
    </row>
    <row r="40" spans="1:14" x14ac:dyDescent="0.2">
      <c r="K40" s="121"/>
      <c r="L40" s="121"/>
      <c r="M40" s="121"/>
      <c r="N40" s="121"/>
    </row>
    <row r="41" spans="1:14" x14ac:dyDescent="0.2">
      <c r="K41" s="121"/>
      <c r="L41" s="121"/>
      <c r="M41" s="121"/>
      <c r="N41" s="121"/>
    </row>
    <row r="42" spans="1:14" x14ac:dyDescent="0.2">
      <c r="K42" s="121"/>
      <c r="L42" s="121"/>
      <c r="M42" s="121"/>
      <c r="N42" s="121"/>
    </row>
    <row r="43" spans="1:14" x14ac:dyDescent="0.2">
      <c r="K43" s="121"/>
      <c r="L43" s="121"/>
      <c r="M43" s="121"/>
      <c r="N43" s="121"/>
    </row>
  </sheetData>
  <sheetProtection sheet="1" formatCells="0" formatColumns="0" formatRows="0" insertColumns="0" insertRows="0" insertHyperlinks="0" deleteColumns="0" deleteRows="0" sort="0" autoFilter="0" pivotTables="0"/>
  <mergeCells count="47">
    <mergeCell ref="M12:N12"/>
    <mergeCell ref="L1:L3"/>
    <mergeCell ref="K9:L10"/>
    <mergeCell ref="G31:H31"/>
    <mergeCell ref="B32:E32"/>
    <mergeCell ref="G32:H32"/>
    <mergeCell ref="B27:E27"/>
    <mergeCell ref="G27:H27"/>
    <mergeCell ref="B28:E28"/>
    <mergeCell ref="G28:H28"/>
    <mergeCell ref="D17:E19"/>
    <mergeCell ref="D20:E20"/>
    <mergeCell ref="D21:E23"/>
    <mergeCell ref="G17:H17"/>
    <mergeCell ref="F18:H18"/>
    <mergeCell ref="F19:H19"/>
    <mergeCell ref="F20:H20"/>
    <mergeCell ref="G21:H21"/>
    <mergeCell ref="F23:H23"/>
    <mergeCell ref="F22:H22"/>
    <mergeCell ref="A3:H3"/>
    <mergeCell ref="A11:H12"/>
    <mergeCell ref="B14:G14"/>
    <mergeCell ref="A16:B16"/>
    <mergeCell ref="D16:E16"/>
    <mergeCell ref="F16:H16"/>
    <mergeCell ref="A17:B19"/>
    <mergeCell ref="C17:C19"/>
    <mergeCell ref="A20:B20"/>
    <mergeCell ref="A21:B23"/>
    <mergeCell ref="C21:C23"/>
    <mergeCell ref="A38:H38"/>
    <mergeCell ref="B26:E26"/>
    <mergeCell ref="F26:H26"/>
    <mergeCell ref="B33:E33"/>
    <mergeCell ref="G33:H33"/>
    <mergeCell ref="B34:E34"/>
    <mergeCell ref="G34:H34"/>
    <mergeCell ref="B35:E35"/>
    <mergeCell ref="G35:H35"/>
    <mergeCell ref="B36:E36"/>
    <mergeCell ref="G36:H36"/>
    <mergeCell ref="B29:E29"/>
    <mergeCell ref="G29:H29"/>
    <mergeCell ref="B30:E30"/>
    <mergeCell ref="G30:H30"/>
    <mergeCell ref="B31:E31"/>
  </mergeCells>
  <phoneticPr fontId="18"/>
  <conditionalFormatting sqref="B27:E27">
    <cfRule type="cellIs" dxfId="16" priority="6" operator="equal">
      <formula>"○○専門学校○○課程○○学科"</formula>
    </cfRule>
  </conditionalFormatting>
  <conditionalFormatting sqref="B27:H36">
    <cfRule type="containsBlanks" dxfId="15" priority="9">
      <formula>LEN(TRIM(B27))=0</formula>
    </cfRule>
  </conditionalFormatting>
  <conditionalFormatting sqref="C1:D2">
    <cfRule type="duplicateValues" dxfId="14" priority="2"/>
  </conditionalFormatting>
  <conditionalFormatting sqref="F27:F36">
    <cfRule type="cellIs" dxfId="13" priority="5" operator="equal">
      <formula>"平成○○年三月一日"</formula>
    </cfRule>
  </conditionalFormatting>
  <conditionalFormatting sqref="G27:H36">
    <cfRule type="cellIs" dxfId="12" priority="1" operator="equal">
      <formula>"（令和○○年三月三十一日までに当該課程を修了した者に限る。）"</formula>
    </cfRule>
  </conditionalFormatting>
  <dataValidations count="3">
    <dataValidation allowBlank="1" showInputMessage="1" showErrorMessage="1" promptTitle="告示されている名称で正しく記入ください" prompt=" " sqref="B27:E36" xr:uid="{194B198E-DA84-4222-8B50-3F7D57F8BB8C}"/>
    <dataValidation imeMode="halfAlpha" allowBlank="1" showInputMessage="1" showErrorMessage="1" promptTitle="告示されている「文部科学大臣が定める日」を記入ください" prompt=" " sqref="F27:F36" xr:uid="{EBF50624-8D03-4C64-9352-E153F2EC0613}"/>
    <dataValidation allowBlank="1" showInputMessage="1" showErrorMessage="1" promptTitle="廃止年月日を踏まえ、記入ください" prompt="（廃止年月日までに当該課程を修了した者に限る。）_x000a_漢数字で記入すること。" sqref="G27:H36" xr:uid="{3095579B-C0A7-4422-9211-9C9D8DE834AB}"/>
  </dataValidations>
  <printOptions horizontalCentered="1"/>
  <pageMargins left="0.31496062992125984" right="0.31496062992125984" top="0.55118110236220474" bottom="0.35433070866141736"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O43"/>
  <sheetViews>
    <sheetView showGridLines="0" showWhiteSpace="0" view="pageBreakPreview" topLeftCell="A19" zoomScale="70" zoomScaleNormal="85" zoomScaleSheetLayoutView="70" workbookViewId="0">
      <selection activeCell="G20" sqref="G20:I20"/>
    </sheetView>
  </sheetViews>
  <sheetFormatPr defaultColWidth="9" defaultRowHeight="13.2" outlineLevelRow="1" x14ac:dyDescent="0.2"/>
  <cols>
    <col min="1" max="1" width="10.88671875" style="127" customWidth="1"/>
    <col min="2" max="2" width="13.33203125" style="128" customWidth="1"/>
    <col min="3" max="3" width="18.77734375" style="133" customWidth="1"/>
    <col min="4" max="4" width="6.6640625" style="133" customWidth="1"/>
    <col min="5" max="5" width="7.6640625" style="133" customWidth="1"/>
    <col min="6" max="6" width="5.6640625" style="129" customWidth="1"/>
    <col min="7" max="7" width="20.6640625" style="129" customWidth="1"/>
    <col min="8" max="8" width="63" style="129" customWidth="1"/>
    <col min="9" max="9" width="24.88671875" style="109" customWidth="1"/>
    <col min="10" max="10" width="14.6640625" style="109" customWidth="1"/>
    <col min="11" max="11" width="6.21875" style="109" customWidth="1"/>
    <col min="12" max="12" width="9.109375" style="110" customWidth="1"/>
    <col min="13" max="13" width="50.33203125" style="110" customWidth="1"/>
    <col min="14" max="14" width="17.109375" style="110" customWidth="1"/>
    <col min="15" max="15" width="40.77734375" style="110" customWidth="1"/>
    <col min="16" max="16384" width="9" style="109"/>
  </cols>
  <sheetData>
    <row r="1" spans="1:15" s="60" customFormat="1" x14ac:dyDescent="0.2">
      <c r="A1" s="134" t="s">
        <v>208</v>
      </c>
      <c r="B1" s="135"/>
      <c r="C1" s="123"/>
      <c r="D1" s="123"/>
      <c r="E1" s="123"/>
      <c r="F1" s="124"/>
      <c r="G1" s="124"/>
      <c r="H1" s="124"/>
      <c r="L1" s="21"/>
      <c r="M1" s="169" t="str">
        <f>IF(学校基本情報!$E$5="〇",IF(COUNTIF($I$27:$I$36,"ERROR")&gt;0,"ERROR","OK"),"")</f>
        <v/>
      </c>
      <c r="N1" s="68"/>
      <c r="O1" s="68"/>
    </row>
    <row r="2" spans="1:15" s="60" customFormat="1" x14ac:dyDescent="0.2">
      <c r="A2" s="136"/>
      <c r="B2" s="135"/>
      <c r="C2" s="123"/>
      <c r="D2" s="123"/>
      <c r="E2" s="123"/>
      <c r="F2" s="124"/>
      <c r="G2" s="124"/>
      <c r="H2" s="125"/>
      <c r="L2" s="88" t="s">
        <v>114</v>
      </c>
      <c r="M2" s="169"/>
      <c r="N2" s="68"/>
      <c r="O2" s="68"/>
    </row>
    <row r="3" spans="1:15" s="60" customFormat="1" ht="14.25" customHeight="1" thickBot="1" x14ac:dyDescent="0.25">
      <c r="A3" s="273" t="s">
        <v>209</v>
      </c>
      <c r="B3" s="273"/>
      <c r="C3" s="273"/>
      <c r="D3" s="273"/>
      <c r="E3" s="273"/>
      <c r="F3" s="273"/>
      <c r="G3" s="273"/>
      <c r="H3" s="273"/>
      <c r="I3" s="273"/>
      <c r="J3" s="61"/>
      <c r="K3" s="61"/>
      <c r="L3" s="21"/>
      <c r="M3" s="283"/>
      <c r="N3" s="68"/>
      <c r="O3" s="68"/>
    </row>
    <row r="4" spans="1:15" s="60" customFormat="1" x14ac:dyDescent="0.2">
      <c r="A4" s="61"/>
      <c r="B4" s="61"/>
      <c r="C4" s="61"/>
      <c r="D4" s="61"/>
      <c r="E4" s="61"/>
      <c r="F4" s="61"/>
      <c r="G4" s="61"/>
      <c r="H4" s="61"/>
      <c r="L4" s="21"/>
      <c r="M4" s="21"/>
      <c r="N4" s="68"/>
      <c r="O4" s="68"/>
    </row>
    <row r="5" spans="1:15" s="60" customFormat="1" x14ac:dyDescent="0.2">
      <c r="A5" s="61"/>
      <c r="B5" s="61"/>
      <c r="C5" s="61"/>
      <c r="D5" s="61"/>
      <c r="E5" s="61"/>
      <c r="F5" s="61"/>
      <c r="G5" s="61"/>
      <c r="H5" s="61"/>
      <c r="I5" s="62" t="str">
        <f>IF(学校基本情報!$C$2="","",TEXT(学校基本情報!$C$2,"ggge年m月d日"))</f>
        <v/>
      </c>
      <c r="J5" s="62"/>
      <c r="K5" s="62"/>
      <c r="L5" s="21"/>
      <c r="M5" s="21"/>
      <c r="N5" s="68"/>
      <c r="O5" s="68"/>
    </row>
    <row r="6" spans="1:15" s="60" customFormat="1" x14ac:dyDescent="0.2">
      <c r="A6" s="136"/>
      <c r="B6" s="61"/>
      <c r="C6" s="61"/>
      <c r="D6" s="61"/>
      <c r="E6" s="61"/>
      <c r="F6" s="61"/>
      <c r="G6" s="61"/>
      <c r="H6" s="61"/>
      <c r="L6" s="21"/>
      <c r="M6" s="21"/>
      <c r="N6" s="68"/>
      <c r="O6" s="68"/>
    </row>
    <row r="7" spans="1:15" s="60" customFormat="1" x14ac:dyDescent="0.2">
      <c r="A7" s="136"/>
      <c r="B7" s="61"/>
      <c r="C7" s="61"/>
      <c r="D7" s="61"/>
      <c r="E7" s="61"/>
      <c r="F7" s="61"/>
      <c r="G7" s="61"/>
      <c r="H7" s="61"/>
      <c r="L7" s="68"/>
      <c r="M7" s="68"/>
      <c r="N7" s="68"/>
      <c r="O7" s="68"/>
    </row>
    <row r="8" spans="1:15" s="60" customFormat="1" ht="14.25" customHeight="1" x14ac:dyDescent="0.2">
      <c r="A8" s="74" t="s">
        <v>62</v>
      </c>
      <c r="B8" s="135"/>
      <c r="C8" s="61"/>
      <c r="D8" s="61"/>
      <c r="E8" s="61"/>
      <c r="F8" s="61"/>
      <c r="G8" s="61"/>
      <c r="H8" s="61"/>
      <c r="L8" s="68"/>
      <c r="M8" s="68"/>
      <c r="N8" s="68"/>
      <c r="O8" s="68"/>
    </row>
    <row r="9" spans="1:15" s="60" customFormat="1" x14ac:dyDescent="0.2">
      <c r="A9" s="74"/>
      <c r="B9" s="135"/>
      <c r="C9" s="61"/>
      <c r="D9" s="61"/>
      <c r="E9" s="61"/>
      <c r="F9" s="61"/>
      <c r="G9" s="61"/>
      <c r="H9" s="61"/>
      <c r="L9" s="167" t="s">
        <v>187</v>
      </c>
      <c r="M9" s="167"/>
      <c r="N9" s="68"/>
      <c r="O9" s="68"/>
    </row>
    <row r="10" spans="1:15" s="60" customFormat="1" x14ac:dyDescent="0.2">
      <c r="A10" s="136"/>
      <c r="B10" s="74"/>
      <c r="C10" s="61"/>
      <c r="D10" s="61"/>
      <c r="E10" s="61"/>
      <c r="F10" s="61"/>
      <c r="G10" s="61"/>
      <c r="H10" s="61"/>
      <c r="L10" s="167"/>
      <c r="M10" s="167"/>
      <c r="N10" s="68"/>
      <c r="O10" s="68"/>
    </row>
    <row r="11" spans="1:15" s="60" customFormat="1" ht="13.2" customHeight="1" x14ac:dyDescent="0.2">
      <c r="A11" s="274" t="s">
        <v>219</v>
      </c>
      <c r="B11" s="274"/>
      <c r="C11" s="274"/>
      <c r="D11" s="274"/>
      <c r="E11" s="274"/>
      <c r="F11" s="274"/>
      <c r="G11" s="274"/>
      <c r="H11" s="274"/>
      <c r="I11" s="274"/>
      <c r="J11" s="63"/>
      <c r="K11" s="63"/>
      <c r="L11" s="21"/>
      <c r="M11" s="21"/>
      <c r="N11" s="68"/>
      <c r="O11" s="68"/>
    </row>
    <row r="12" spans="1:15" s="60" customFormat="1" x14ac:dyDescent="0.2">
      <c r="A12" s="274"/>
      <c r="B12" s="274"/>
      <c r="C12" s="274"/>
      <c r="D12" s="274"/>
      <c r="E12" s="274"/>
      <c r="F12" s="274"/>
      <c r="G12" s="274"/>
      <c r="H12" s="274"/>
      <c r="I12" s="274"/>
      <c r="J12" s="63"/>
      <c r="K12" s="63"/>
      <c r="L12" s="89" t="s">
        <v>170</v>
      </c>
      <c r="M12" s="91" t="s">
        <v>171</v>
      </c>
      <c r="N12" s="281" t="s">
        <v>172</v>
      </c>
      <c r="O12" s="282"/>
    </row>
    <row r="13" spans="1:15" s="60" customFormat="1" ht="24" x14ac:dyDescent="0.2">
      <c r="A13" s="136"/>
      <c r="B13" s="61"/>
      <c r="C13" s="61"/>
      <c r="D13" s="61"/>
      <c r="E13" s="61"/>
      <c r="F13" s="124"/>
      <c r="G13" s="71"/>
      <c r="H13" s="124"/>
      <c r="K13" s="64">
        <v>1</v>
      </c>
      <c r="L13" s="90" t="str">
        <f>$A27</f>
        <v/>
      </c>
      <c r="M13" s="90" t="str">
        <f>$B27</f>
        <v>○○専門学校○○課程○○学科</v>
      </c>
      <c r="N13" s="92" t="str">
        <f>$G27</f>
        <v>令和○○年○月一日</v>
      </c>
      <c r="O13" s="90" t="str">
        <f>$H27</f>
        <v>（令和○○年三月三十一日までに当該課程を修了した者に限る。）</v>
      </c>
    </row>
    <row r="14" spans="1:15" s="60" customFormat="1" ht="24" customHeight="1" x14ac:dyDescent="0.2">
      <c r="A14" s="273" t="s">
        <v>63</v>
      </c>
      <c r="B14" s="273"/>
      <c r="C14" s="273"/>
      <c r="D14" s="273"/>
      <c r="E14" s="273"/>
      <c r="F14" s="273"/>
      <c r="G14" s="273"/>
      <c r="H14" s="273"/>
      <c r="I14" s="273"/>
      <c r="K14" s="64">
        <v>2</v>
      </c>
      <c r="L14" s="90" t="str">
        <f t="shared" ref="L14:L22" si="0">$A28</f>
        <v/>
      </c>
      <c r="M14" s="90">
        <f t="shared" ref="M14:M22" si="1">$B28</f>
        <v>0</v>
      </c>
      <c r="N14" s="92">
        <f t="shared" ref="N14:N22" si="2">$G28</f>
        <v>0</v>
      </c>
      <c r="O14" s="90">
        <f t="shared" ref="O14:O22" si="3">$H28</f>
        <v>0</v>
      </c>
    </row>
    <row r="15" spans="1:15" s="60" customFormat="1" ht="27" customHeight="1" x14ac:dyDescent="0.2">
      <c r="A15" s="136"/>
      <c r="B15" s="61"/>
      <c r="C15" s="61"/>
      <c r="D15" s="61"/>
      <c r="E15" s="61"/>
      <c r="F15" s="61"/>
      <c r="G15" s="61"/>
      <c r="H15" s="61"/>
      <c r="K15" s="64">
        <v>3</v>
      </c>
      <c r="L15" s="90" t="str">
        <f t="shared" si="0"/>
        <v/>
      </c>
      <c r="M15" s="90">
        <f t="shared" si="1"/>
        <v>0</v>
      </c>
      <c r="N15" s="92">
        <f t="shared" si="2"/>
        <v>0</v>
      </c>
      <c r="O15" s="90">
        <f t="shared" si="3"/>
        <v>0</v>
      </c>
    </row>
    <row r="16" spans="1:15" s="21" customFormat="1" ht="25.65" customHeight="1" x14ac:dyDescent="0.2">
      <c r="A16" s="177" t="s">
        <v>18</v>
      </c>
      <c r="B16" s="178"/>
      <c r="C16" s="107" t="s">
        <v>19</v>
      </c>
      <c r="D16" s="294" t="s">
        <v>20</v>
      </c>
      <c r="E16" s="294"/>
      <c r="F16" s="294"/>
      <c r="G16" s="180" t="s">
        <v>21</v>
      </c>
      <c r="H16" s="180"/>
      <c r="I16" s="178"/>
      <c r="J16" s="65"/>
      <c r="K16" s="64">
        <v>4</v>
      </c>
      <c r="L16" s="90" t="str">
        <f t="shared" si="0"/>
        <v/>
      </c>
      <c r="M16" s="90">
        <f t="shared" si="1"/>
        <v>0</v>
      </c>
      <c r="N16" s="92">
        <f t="shared" si="2"/>
        <v>0</v>
      </c>
      <c r="O16" s="90">
        <f t="shared" si="3"/>
        <v>0</v>
      </c>
    </row>
    <row r="17" spans="1:15" s="21" customFormat="1" ht="17.25" customHeight="1" x14ac:dyDescent="0.15">
      <c r="A17" s="196" t="str">
        <f>IF(学校基本情報!$C$9="","",学校基本情報!$C$9)</f>
        <v/>
      </c>
      <c r="B17" s="197"/>
      <c r="C17" s="186" t="str">
        <f>IF(学校基本情報!$C$10="","",TEXT(学校基本情報!$C$10,"ggge年m月d日"))</f>
        <v/>
      </c>
      <c r="D17" s="293" t="str">
        <f>IF(学校基本情報!$C$11="","",学校基本情報!$C$11)</f>
        <v/>
      </c>
      <c r="E17" s="293"/>
      <c r="F17" s="293"/>
      <c r="G17" s="137" t="str">
        <f>"〒"&amp;TEXT(学校基本情報!$C$12,"000-0000")</f>
        <v>〒000-0000</v>
      </c>
      <c r="H17" s="194"/>
      <c r="I17" s="195"/>
      <c r="J17" s="33"/>
      <c r="K17" s="64">
        <v>5</v>
      </c>
      <c r="L17" s="90" t="str">
        <f t="shared" si="0"/>
        <v/>
      </c>
      <c r="M17" s="90">
        <f t="shared" si="1"/>
        <v>0</v>
      </c>
      <c r="N17" s="92">
        <f t="shared" si="2"/>
        <v>0</v>
      </c>
      <c r="O17" s="90">
        <f t="shared" si="3"/>
        <v>0</v>
      </c>
    </row>
    <row r="18" spans="1:15" s="21" customFormat="1" ht="22.5" customHeight="1" x14ac:dyDescent="0.2">
      <c r="A18" s="196"/>
      <c r="B18" s="197"/>
      <c r="C18" s="188"/>
      <c r="D18" s="293"/>
      <c r="E18" s="293"/>
      <c r="F18" s="293"/>
      <c r="G18" s="172" t="str">
        <f>学校基本情報!$C$13&amp;学校基本情報!$C$14</f>
        <v/>
      </c>
      <c r="H18" s="172"/>
      <c r="I18" s="277"/>
      <c r="J18" s="32"/>
      <c r="K18" s="64">
        <v>6</v>
      </c>
      <c r="L18" s="90" t="str">
        <f t="shared" si="0"/>
        <v/>
      </c>
      <c r="M18" s="90">
        <f t="shared" si="1"/>
        <v>0</v>
      </c>
      <c r="N18" s="92">
        <f t="shared" si="2"/>
        <v>0</v>
      </c>
      <c r="O18" s="90">
        <f t="shared" si="3"/>
        <v>0</v>
      </c>
    </row>
    <row r="19" spans="1:15" s="21" customFormat="1" ht="17.25" customHeight="1" x14ac:dyDescent="0.2">
      <c r="A19" s="196"/>
      <c r="B19" s="197"/>
      <c r="C19" s="190"/>
      <c r="D19" s="293"/>
      <c r="E19" s="293"/>
      <c r="F19" s="293"/>
      <c r="G19" s="172" t="str">
        <f>"（電話）　"&amp;学校基本情報!$C$15</f>
        <v>（電話）　</v>
      </c>
      <c r="H19" s="172"/>
      <c r="I19" s="277"/>
      <c r="J19" s="32"/>
      <c r="K19" s="64">
        <v>7</v>
      </c>
      <c r="L19" s="90" t="str">
        <f t="shared" si="0"/>
        <v/>
      </c>
      <c r="M19" s="90">
        <f t="shared" si="1"/>
        <v>0</v>
      </c>
      <c r="N19" s="92">
        <f t="shared" si="2"/>
        <v>0</v>
      </c>
      <c r="O19" s="90">
        <f t="shared" si="3"/>
        <v>0</v>
      </c>
    </row>
    <row r="20" spans="1:15" s="21" customFormat="1" ht="25.95" customHeight="1" x14ac:dyDescent="0.2">
      <c r="A20" s="177" t="s">
        <v>24</v>
      </c>
      <c r="B20" s="178"/>
      <c r="C20" s="107" t="s">
        <v>25</v>
      </c>
      <c r="D20" s="294" t="s">
        <v>26</v>
      </c>
      <c r="E20" s="294"/>
      <c r="F20" s="294"/>
      <c r="G20" s="180" t="s">
        <v>27</v>
      </c>
      <c r="H20" s="180"/>
      <c r="I20" s="178"/>
      <c r="J20" s="65"/>
      <c r="K20" s="64">
        <v>8</v>
      </c>
      <c r="L20" s="90" t="str">
        <f t="shared" si="0"/>
        <v/>
      </c>
      <c r="M20" s="90">
        <f t="shared" si="1"/>
        <v>0</v>
      </c>
      <c r="N20" s="92">
        <f t="shared" si="2"/>
        <v>0</v>
      </c>
      <c r="O20" s="90">
        <f t="shared" si="3"/>
        <v>0</v>
      </c>
    </row>
    <row r="21" spans="1:15" s="21" customFormat="1" ht="17.25" customHeight="1" x14ac:dyDescent="0.15">
      <c r="A21" s="196" t="str">
        <f>IF(学校基本情報!$C$17="","",学校基本情報!$C$17)</f>
        <v/>
      </c>
      <c r="B21" s="197"/>
      <c r="C21" s="186" t="str">
        <f>IF(学校基本情報!$C$18="","",TEXT(学校基本情報!$C$18,"ggge年m月d日"))</f>
        <v/>
      </c>
      <c r="D21" s="293" t="str">
        <f>IF(学校基本情報!$C$19="","",学校基本情報!$C$19)</f>
        <v/>
      </c>
      <c r="E21" s="293"/>
      <c r="F21" s="293"/>
      <c r="G21" s="137" t="str">
        <f>"〒"&amp;TEXT(学校基本情報!$C$12,"000-0000")</f>
        <v>〒000-0000</v>
      </c>
      <c r="H21" s="194"/>
      <c r="I21" s="195"/>
      <c r="J21" s="33"/>
      <c r="K21" s="64">
        <v>9</v>
      </c>
      <c r="L21" s="90" t="str">
        <f t="shared" si="0"/>
        <v/>
      </c>
      <c r="M21" s="90">
        <f t="shared" si="1"/>
        <v>0</v>
      </c>
      <c r="N21" s="92">
        <f t="shared" si="2"/>
        <v>0</v>
      </c>
      <c r="O21" s="90">
        <f t="shared" si="3"/>
        <v>0</v>
      </c>
    </row>
    <row r="22" spans="1:15" s="21" customFormat="1" ht="22.5" customHeight="1" x14ac:dyDescent="0.2">
      <c r="A22" s="196"/>
      <c r="B22" s="197"/>
      <c r="C22" s="188"/>
      <c r="D22" s="293"/>
      <c r="E22" s="293"/>
      <c r="F22" s="293"/>
      <c r="G22" s="172" t="str">
        <f>学校基本情報!$C$13&amp;学校基本情報!$C$14</f>
        <v/>
      </c>
      <c r="H22" s="172"/>
      <c r="I22" s="277"/>
      <c r="J22" s="32"/>
      <c r="K22" s="64">
        <v>10</v>
      </c>
      <c r="L22" s="90" t="str">
        <f t="shared" si="0"/>
        <v/>
      </c>
      <c r="M22" s="90">
        <f t="shared" si="1"/>
        <v>0</v>
      </c>
      <c r="N22" s="92">
        <f t="shared" si="2"/>
        <v>0</v>
      </c>
      <c r="O22" s="90">
        <f t="shared" si="3"/>
        <v>0</v>
      </c>
    </row>
    <row r="23" spans="1:15" s="21" customFormat="1" ht="17.25" customHeight="1" x14ac:dyDescent="0.2">
      <c r="A23" s="196"/>
      <c r="B23" s="197"/>
      <c r="C23" s="190"/>
      <c r="D23" s="293"/>
      <c r="E23" s="293"/>
      <c r="F23" s="293"/>
      <c r="G23" s="179" t="str">
        <f>"（電話）　"&amp;学校基本情報!$C$15</f>
        <v>（電話）　</v>
      </c>
      <c r="H23" s="179"/>
      <c r="I23" s="265"/>
      <c r="J23" s="32"/>
      <c r="K23" s="66"/>
      <c r="L23" s="59"/>
      <c r="M23" s="59"/>
      <c r="N23" s="59"/>
      <c r="O23" s="59"/>
    </row>
    <row r="24" spans="1:15" s="21" customFormat="1" ht="17.25" customHeight="1" x14ac:dyDescent="0.2">
      <c r="A24" s="25"/>
      <c r="B24" s="25"/>
      <c r="C24" s="23"/>
      <c r="D24" s="23"/>
      <c r="E24" s="23"/>
      <c r="F24" s="32"/>
      <c r="G24" s="32"/>
      <c r="H24" s="32"/>
      <c r="I24" s="68"/>
      <c r="J24" s="32"/>
      <c r="K24" s="66"/>
      <c r="L24" s="59"/>
      <c r="M24" s="59"/>
      <c r="N24" s="59"/>
      <c r="O24" s="59"/>
    </row>
    <row r="25" spans="1:15" s="60" customFormat="1" x14ac:dyDescent="0.2">
      <c r="A25" s="74"/>
      <c r="B25" s="135"/>
      <c r="C25" s="123"/>
      <c r="D25" s="123"/>
      <c r="E25" s="123"/>
      <c r="F25" s="124"/>
      <c r="G25" s="124"/>
      <c r="H25" s="124"/>
      <c r="K25" s="66"/>
      <c r="L25" s="59"/>
      <c r="M25" s="59"/>
      <c r="N25" s="59"/>
      <c r="O25" s="59"/>
    </row>
    <row r="26" spans="1:15" s="142" customFormat="1" ht="27" customHeight="1" x14ac:dyDescent="0.2">
      <c r="A26" s="141" t="s">
        <v>64</v>
      </c>
      <c r="B26" s="284" t="s">
        <v>65</v>
      </c>
      <c r="C26" s="285"/>
      <c r="D26" s="285"/>
      <c r="E26" s="285"/>
      <c r="F26" s="286"/>
      <c r="G26" s="284" t="s">
        <v>69</v>
      </c>
      <c r="H26" s="286"/>
      <c r="I26" s="138" t="s">
        <v>71</v>
      </c>
      <c r="J26" s="67"/>
      <c r="K26" s="66"/>
      <c r="L26" s="59"/>
      <c r="M26" s="59"/>
      <c r="N26" s="59"/>
      <c r="O26" s="59"/>
    </row>
    <row r="27" spans="1:15" s="139" customFormat="1" ht="27" customHeight="1" x14ac:dyDescent="0.2">
      <c r="A27" s="130" t="str">
        <f>IF(学校基本情報!$C$13="","",学校基本情報!$C$13)</f>
        <v/>
      </c>
      <c r="B27" s="287" t="s">
        <v>210</v>
      </c>
      <c r="C27" s="288"/>
      <c r="D27" s="288"/>
      <c r="E27" s="288"/>
      <c r="F27" s="289"/>
      <c r="G27" s="82" t="s">
        <v>72</v>
      </c>
      <c r="H27" s="83" t="s">
        <v>73</v>
      </c>
      <c r="I27" s="140"/>
      <c r="J27" s="131" t="str">
        <f>IF(OR(AND(B27="",G27="",H27=""),AND(B27&lt;&gt;"",G27&lt;&gt;"",H27&lt;&gt;"")),"OK","ERROR")</f>
        <v>OK</v>
      </c>
      <c r="K27" s="122"/>
      <c r="L27" s="121"/>
      <c r="M27" s="121"/>
      <c r="N27" s="121"/>
      <c r="O27" s="121"/>
    </row>
    <row r="28" spans="1:15" s="139" customFormat="1" ht="27" customHeight="1" x14ac:dyDescent="0.2">
      <c r="A28" s="130" t="str">
        <f>IF(学校基本情報!$C$13="","",学校基本情報!$C$13)</f>
        <v/>
      </c>
      <c r="B28" s="287"/>
      <c r="C28" s="288"/>
      <c r="D28" s="288"/>
      <c r="E28" s="288"/>
      <c r="F28" s="289"/>
      <c r="G28" s="82"/>
      <c r="H28" s="83"/>
      <c r="I28" s="140"/>
      <c r="J28" s="131" t="str">
        <f t="shared" ref="J28:J36" si="4">IF(OR(AND(B28="",G28="",H28=""),AND(B28&lt;&gt;"",G28&lt;&gt;"",H28&lt;&gt;"")),"OK","ERROR")</f>
        <v>OK</v>
      </c>
      <c r="K28" s="121"/>
      <c r="L28" s="121"/>
      <c r="M28" s="121"/>
      <c r="N28" s="121"/>
      <c r="O28" s="121"/>
    </row>
    <row r="29" spans="1:15" s="139" customFormat="1" ht="27" customHeight="1" outlineLevel="1" x14ac:dyDescent="0.2">
      <c r="A29" s="130" t="str">
        <f>IF(学校基本情報!$C$13="","",学校基本情報!$C$13)</f>
        <v/>
      </c>
      <c r="B29" s="287"/>
      <c r="C29" s="288"/>
      <c r="D29" s="288"/>
      <c r="E29" s="288"/>
      <c r="F29" s="289"/>
      <c r="G29" s="82"/>
      <c r="H29" s="83"/>
      <c r="I29" s="140"/>
      <c r="J29" s="131" t="str">
        <f t="shared" si="4"/>
        <v>OK</v>
      </c>
      <c r="K29" s="121"/>
      <c r="L29" s="121"/>
      <c r="M29" s="121"/>
      <c r="N29" s="121"/>
      <c r="O29" s="121"/>
    </row>
    <row r="30" spans="1:15" s="139" customFormat="1" ht="27" customHeight="1" outlineLevel="1" x14ac:dyDescent="0.2">
      <c r="A30" s="130" t="str">
        <f>IF(学校基本情報!$C$13="","",学校基本情報!$C$13)</f>
        <v/>
      </c>
      <c r="B30" s="287"/>
      <c r="C30" s="288"/>
      <c r="D30" s="288"/>
      <c r="E30" s="288"/>
      <c r="F30" s="289"/>
      <c r="G30" s="82"/>
      <c r="H30" s="83"/>
      <c r="I30" s="140"/>
      <c r="J30" s="131" t="str">
        <f t="shared" si="4"/>
        <v>OK</v>
      </c>
      <c r="K30" s="121"/>
      <c r="L30" s="121"/>
      <c r="M30" s="121"/>
      <c r="N30" s="121"/>
      <c r="O30" s="121"/>
    </row>
    <row r="31" spans="1:15" s="139" customFormat="1" ht="27" customHeight="1" outlineLevel="1" x14ac:dyDescent="0.2">
      <c r="A31" s="130" t="str">
        <f>IF(学校基本情報!$C$13="","",学校基本情報!$C$13)</f>
        <v/>
      </c>
      <c r="B31" s="287"/>
      <c r="C31" s="288"/>
      <c r="D31" s="288"/>
      <c r="E31" s="288"/>
      <c r="F31" s="289"/>
      <c r="G31" s="82"/>
      <c r="H31" s="83"/>
      <c r="I31" s="140"/>
      <c r="J31" s="131" t="str">
        <f t="shared" si="4"/>
        <v>OK</v>
      </c>
      <c r="K31" s="121"/>
      <c r="L31" s="121"/>
      <c r="M31" s="121"/>
      <c r="N31" s="121"/>
      <c r="O31" s="121"/>
    </row>
    <row r="32" spans="1:15" s="139" customFormat="1" ht="27" customHeight="1" outlineLevel="1" x14ac:dyDescent="0.2">
      <c r="A32" s="130" t="str">
        <f>IF(学校基本情報!$C$13="","",学校基本情報!$C$13)</f>
        <v/>
      </c>
      <c r="B32" s="287"/>
      <c r="C32" s="288"/>
      <c r="D32" s="288"/>
      <c r="E32" s="288"/>
      <c r="F32" s="289"/>
      <c r="G32" s="82"/>
      <c r="H32" s="83"/>
      <c r="I32" s="140"/>
      <c r="J32" s="131" t="str">
        <f t="shared" si="4"/>
        <v>OK</v>
      </c>
      <c r="K32" s="121"/>
      <c r="L32" s="121"/>
      <c r="M32" s="121"/>
      <c r="N32" s="121"/>
      <c r="O32" s="121"/>
    </row>
    <row r="33" spans="1:15" s="139" customFormat="1" ht="27" customHeight="1" outlineLevel="1" x14ac:dyDescent="0.2">
      <c r="A33" s="130" t="str">
        <f>IF(学校基本情報!$C$13="","",学校基本情報!$C$13)</f>
        <v/>
      </c>
      <c r="B33" s="287"/>
      <c r="C33" s="288"/>
      <c r="D33" s="288"/>
      <c r="E33" s="288"/>
      <c r="F33" s="289"/>
      <c r="G33" s="82"/>
      <c r="H33" s="83"/>
      <c r="I33" s="140"/>
      <c r="J33" s="131" t="str">
        <f t="shared" si="4"/>
        <v>OK</v>
      </c>
      <c r="K33" s="132"/>
      <c r="L33" s="121"/>
      <c r="M33" s="121"/>
      <c r="N33" s="121"/>
      <c r="O33" s="121"/>
    </row>
    <row r="34" spans="1:15" s="139" customFormat="1" ht="27" customHeight="1" outlineLevel="1" x14ac:dyDescent="0.2">
      <c r="A34" s="130" t="str">
        <f>IF(学校基本情報!$C$13="","",学校基本情報!$C$13)</f>
        <v/>
      </c>
      <c r="B34" s="287"/>
      <c r="C34" s="288"/>
      <c r="D34" s="288"/>
      <c r="E34" s="288"/>
      <c r="F34" s="289"/>
      <c r="G34" s="82"/>
      <c r="H34" s="83"/>
      <c r="I34" s="140"/>
      <c r="J34" s="131" t="str">
        <f t="shared" si="4"/>
        <v>OK</v>
      </c>
      <c r="K34" s="132"/>
      <c r="L34" s="121"/>
      <c r="M34" s="121"/>
      <c r="N34" s="121"/>
      <c r="O34" s="121"/>
    </row>
    <row r="35" spans="1:15" s="139" customFormat="1" ht="27" customHeight="1" outlineLevel="1" x14ac:dyDescent="0.2">
      <c r="A35" s="130" t="str">
        <f>IF(学校基本情報!$C$13="","",学校基本情報!$C$13)</f>
        <v/>
      </c>
      <c r="B35" s="287"/>
      <c r="C35" s="288"/>
      <c r="D35" s="288"/>
      <c r="E35" s="288"/>
      <c r="F35" s="289"/>
      <c r="G35" s="82"/>
      <c r="H35" s="83"/>
      <c r="I35" s="140"/>
      <c r="J35" s="131" t="str">
        <f t="shared" si="4"/>
        <v>OK</v>
      </c>
      <c r="K35" s="132"/>
      <c r="L35" s="121"/>
      <c r="M35" s="121"/>
      <c r="N35" s="121"/>
      <c r="O35" s="121"/>
    </row>
    <row r="36" spans="1:15" s="139" customFormat="1" ht="27" customHeight="1" outlineLevel="1" x14ac:dyDescent="0.2">
      <c r="A36" s="130" t="str">
        <f>IF(学校基本情報!$C$13="","",学校基本情報!$C$13)</f>
        <v/>
      </c>
      <c r="B36" s="287"/>
      <c r="C36" s="288"/>
      <c r="D36" s="288"/>
      <c r="E36" s="288"/>
      <c r="F36" s="289"/>
      <c r="G36" s="82"/>
      <c r="H36" s="83"/>
      <c r="I36" s="140"/>
      <c r="J36" s="131" t="str">
        <f t="shared" si="4"/>
        <v>OK</v>
      </c>
      <c r="K36" s="132"/>
      <c r="L36" s="121"/>
      <c r="M36" s="121"/>
      <c r="N36" s="121"/>
      <c r="O36" s="121"/>
    </row>
    <row r="37" spans="1:15" s="60" customFormat="1" ht="162" customHeight="1" x14ac:dyDescent="0.2">
      <c r="A37" s="260" t="s">
        <v>74</v>
      </c>
      <c r="B37" s="260"/>
      <c r="C37" s="260"/>
      <c r="D37" s="260"/>
      <c r="E37" s="260"/>
      <c r="F37" s="260"/>
      <c r="G37" s="260"/>
      <c r="H37" s="260"/>
      <c r="I37" s="260"/>
      <c r="L37" s="59"/>
      <c r="M37" s="59"/>
      <c r="N37" s="59"/>
      <c r="O37" s="59"/>
    </row>
    <row r="38" spans="1:15" x14ac:dyDescent="0.2">
      <c r="J38" s="122"/>
      <c r="K38" s="122"/>
      <c r="L38" s="121"/>
      <c r="M38" s="121"/>
      <c r="N38" s="121"/>
      <c r="O38" s="121"/>
    </row>
    <row r="39" spans="1:15" x14ac:dyDescent="0.2">
      <c r="L39" s="121"/>
      <c r="M39" s="121"/>
      <c r="N39" s="121"/>
      <c r="O39" s="121"/>
    </row>
    <row r="40" spans="1:15" x14ac:dyDescent="0.2">
      <c r="L40" s="121"/>
      <c r="M40" s="121"/>
      <c r="N40" s="121"/>
      <c r="O40" s="121"/>
    </row>
    <row r="41" spans="1:15" x14ac:dyDescent="0.2">
      <c r="L41" s="121"/>
      <c r="M41" s="121"/>
      <c r="N41" s="121"/>
      <c r="O41" s="121"/>
    </row>
    <row r="42" spans="1:15" x14ac:dyDescent="0.2">
      <c r="L42" s="121"/>
      <c r="M42" s="121"/>
      <c r="N42" s="121"/>
      <c r="O42" s="121"/>
    </row>
    <row r="43" spans="1:15" x14ac:dyDescent="0.2">
      <c r="L43" s="121"/>
      <c r="M43" s="121"/>
      <c r="N43" s="121"/>
      <c r="O43" s="121"/>
    </row>
  </sheetData>
  <sheetProtection formatCells="0" formatColumns="0" formatRows="0" insertColumns="0" insertRows="0" insertHyperlinks="0" deleteColumns="0" deleteRows="0" sort="0" autoFilter="0" pivotTables="0"/>
  <mergeCells count="37">
    <mergeCell ref="M1:M3"/>
    <mergeCell ref="L9:M10"/>
    <mergeCell ref="N12:O12"/>
    <mergeCell ref="B34:F34"/>
    <mergeCell ref="B27:F27"/>
    <mergeCell ref="B28:F28"/>
    <mergeCell ref="B29:F29"/>
    <mergeCell ref="B32:F32"/>
    <mergeCell ref="B30:F30"/>
    <mergeCell ref="B31:F31"/>
    <mergeCell ref="G19:I19"/>
    <mergeCell ref="A20:B20"/>
    <mergeCell ref="G20:I20"/>
    <mergeCell ref="A21:B23"/>
    <mergeCell ref="C21:C23"/>
    <mergeCell ref="H21:I21"/>
    <mergeCell ref="A37:I37"/>
    <mergeCell ref="B26:F26"/>
    <mergeCell ref="B36:F36"/>
    <mergeCell ref="G26:H26"/>
    <mergeCell ref="A3:I3"/>
    <mergeCell ref="A11:I12"/>
    <mergeCell ref="A16:B16"/>
    <mergeCell ref="D16:F16"/>
    <mergeCell ref="A14:I14"/>
    <mergeCell ref="G16:I16"/>
    <mergeCell ref="A17:B19"/>
    <mergeCell ref="C17:C19"/>
    <mergeCell ref="H17:I17"/>
    <mergeCell ref="G18:I18"/>
    <mergeCell ref="B35:F35"/>
    <mergeCell ref="B33:F33"/>
    <mergeCell ref="G22:I22"/>
    <mergeCell ref="G23:I23"/>
    <mergeCell ref="D21:F23"/>
    <mergeCell ref="D20:F20"/>
    <mergeCell ref="D17:F19"/>
  </mergeCells>
  <phoneticPr fontId="18"/>
  <conditionalFormatting sqref="B27:F36">
    <cfRule type="cellIs" dxfId="11" priority="3" operator="equal">
      <formula>"○○専門学校○○課程○○学科"</formula>
    </cfRule>
  </conditionalFormatting>
  <conditionalFormatting sqref="B27:H36">
    <cfRule type="containsBlanks" dxfId="10" priority="9">
      <formula>LEN(TRIM(B27))=0</formula>
    </cfRule>
  </conditionalFormatting>
  <conditionalFormatting sqref="C1:E2">
    <cfRule type="duplicateValues" dxfId="9" priority="1"/>
  </conditionalFormatting>
  <conditionalFormatting sqref="G27:G36">
    <cfRule type="cellIs" dxfId="8" priority="5" operator="equal">
      <formula>"令和○○年○月一日"</formula>
    </cfRule>
  </conditionalFormatting>
  <conditionalFormatting sqref="H27:H36">
    <cfRule type="cellIs" dxfId="7" priority="4" operator="equal">
      <formula>"（令和○○年三月三十一日までに当該課程を修了した者に限る。）"</formula>
    </cfRule>
  </conditionalFormatting>
  <conditionalFormatting sqref="I27:I36">
    <cfRule type="containsBlanks" dxfId="6" priority="2">
      <formula>LEN(TRIM(I27))=0</formula>
    </cfRule>
  </conditionalFormatting>
  <dataValidations xWindow="351" yWindow="710" count="4">
    <dataValidation allowBlank="1" showInputMessage="1" showErrorMessage="1" promptTitle="告示されている名称で正しく記入ください" prompt=" " sqref="B27:F36" xr:uid="{A8EA1537-0852-441A-804A-54CA8A683011}"/>
    <dataValidation allowBlank="1" showInputMessage="1" showErrorMessage="1" promptTitle="告示されている「文部科学大臣が定める日」を記入ください" prompt=" " sqref="G27:G36" xr:uid="{B0917C87-2E9E-4E72-9CAA-30AFCCCD1F17}"/>
    <dataValidation allowBlank="1" showInputMessage="1" showErrorMessage="1" promptTitle="要件不適合となった理由を簡潔に記入ください" prompt="（例）修業年限が３年に変更となったため、等" sqref="I27:I36" xr:uid="{44F372A6-39FA-43D2-B689-4DED7550395B}"/>
    <dataValidation allowBlank="1" showInputMessage="1" showErrorMessage="1" promptTitle="不適合年月日を踏まえ、漢数字で記入ください" prompt="（不適合年月日までに当該課程を修了した者に限る。）" sqref="H27:H36" xr:uid="{0FF04F0E-CEE5-4B93-8FD5-959E974263D0}"/>
  </dataValidations>
  <printOptions horizontalCentered="1"/>
  <pageMargins left="0.31496062992125984" right="0.27559055118110237" top="0.55118110236220474" bottom="0.55118110236220474" header="0.31496062992125984" footer="0.31496062992125984"/>
  <pageSetup paperSize="9"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T64"/>
  <sheetViews>
    <sheetView showGridLines="0" view="pageBreakPreview" topLeftCell="A16" zoomScale="70" zoomScaleNormal="85" zoomScaleSheetLayoutView="70" workbookViewId="0">
      <selection activeCell="A14" sqref="A14:B16"/>
    </sheetView>
  </sheetViews>
  <sheetFormatPr defaultColWidth="9" defaultRowHeight="13.2" x14ac:dyDescent="0.2"/>
  <cols>
    <col min="1" max="2" width="11.109375" style="7" customWidth="1"/>
    <col min="3" max="6" width="9.6640625" style="7" customWidth="1"/>
    <col min="7" max="7" width="4.6640625" style="7" customWidth="1"/>
    <col min="8" max="8" width="5.6640625" style="7" customWidth="1"/>
    <col min="9" max="11" width="3.6640625" style="7" customWidth="1"/>
    <col min="12" max="14" width="4.6640625" style="7" customWidth="1"/>
    <col min="15" max="15" width="3.109375" style="7" customWidth="1"/>
    <col min="16" max="16" width="3.6640625" style="7" customWidth="1"/>
    <col min="17" max="17" width="9.109375" style="21" customWidth="1"/>
    <col min="18" max="18" width="48.21875" style="21" customWidth="1"/>
    <col min="19" max="19" width="22" style="21" customWidth="1"/>
    <col min="20" max="20" width="9" style="21"/>
    <col min="21" max="16384" width="9" style="7"/>
  </cols>
  <sheetData>
    <row r="1" spans="1:19" ht="13.5" customHeight="1" x14ac:dyDescent="0.2">
      <c r="A1" s="304" t="s">
        <v>211</v>
      </c>
      <c r="B1" s="304"/>
      <c r="C1" s="304"/>
      <c r="D1" s="304"/>
      <c r="E1" s="304"/>
      <c r="F1" s="304"/>
      <c r="G1" s="304"/>
      <c r="H1" s="304"/>
      <c r="I1" s="304"/>
      <c r="J1" s="304"/>
      <c r="K1" s="304"/>
      <c r="L1" s="304"/>
      <c r="M1" s="304"/>
      <c r="N1" s="304"/>
      <c r="O1" s="304"/>
      <c r="P1" s="304"/>
      <c r="R1" s="169" t="str">
        <f>IF(学校基本情報!$G$5="〇",IF(OR($Q$22="ERROR",$Q$30="ERROR",$Q$34="ERROR",$Q$40="ERROR"),"ERROR","OK"),"")</f>
        <v/>
      </c>
    </row>
    <row r="2" spans="1:19" ht="13.5" customHeight="1" x14ac:dyDescent="0.2">
      <c r="B2" s="8"/>
      <c r="Q2" s="88" t="s">
        <v>114</v>
      </c>
      <c r="R2" s="169"/>
    </row>
    <row r="3" spans="1:19" ht="13.5" customHeight="1" x14ac:dyDescent="0.2">
      <c r="A3" s="351" t="s">
        <v>212</v>
      </c>
      <c r="B3" s="351"/>
      <c r="C3" s="351"/>
      <c r="D3" s="351"/>
      <c r="E3" s="351"/>
      <c r="F3" s="351"/>
      <c r="G3" s="351"/>
      <c r="H3" s="351"/>
      <c r="I3" s="351"/>
      <c r="J3" s="351"/>
      <c r="K3" s="351"/>
      <c r="L3" s="351"/>
      <c r="M3" s="351"/>
      <c r="N3" s="351"/>
      <c r="O3" s="351"/>
      <c r="R3" s="170"/>
    </row>
    <row r="4" spans="1:19" ht="13.5" customHeight="1" x14ac:dyDescent="0.2">
      <c r="B4" s="8"/>
      <c r="R4" s="69"/>
    </row>
    <row r="5" spans="1:19" ht="13.5" customHeight="1" x14ac:dyDescent="0.2">
      <c r="B5" s="352" t="str">
        <f>IF(学校基本情報!$C$2="","",TEXT(学校基本情報!$C$2,"ggge年m月d日"))</f>
        <v/>
      </c>
      <c r="C5" s="352"/>
      <c r="D5" s="352"/>
      <c r="E5" s="352"/>
      <c r="F5" s="352"/>
      <c r="G5" s="352"/>
      <c r="H5" s="352"/>
      <c r="I5" s="352"/>
      <c r="J5" s="352"/>
      <c r="K5" s="352"/>
      <c r="L5" s="352"/>
      <c r="M5" s="352"/>
      <c r="N5" s="352"/>
      <c r="O5" s="352"/>
      <c r="P5" s="9"/>
    </row>
    <row r="6" spans="1:19" ht="13.5" customHeight="1" x14ac:dyDescent="0.2">
      <c r="B6" s="8"/>
    </row>
    <row r="7" spans="1:19" ht="13.5" customHeight="1" x14ac:dyDescent="0.2">
      <c r="A7" s="29" t="s">
        <v>14</v>
      </c>
      <c r="B7" s="30"/>
      <c r="C7" s="30"/>
      <c r="D7" s="30"/>
      <c r="E7" s="30"/>
      <c r="F7" s="30"/>
      <c r="G7" s="30"/>
      <c r="H7" s="30"/>
      <c r="I7" s="30"/>
      <c r="J7" s="30"/>
      <c r="K7" s="30"/>
      <c r="L7" s="30"/>
      <c r="M7" s="30"/>
      <c r="N7" s="30"/>
      <c r="O7" s="30"/>
      <c r="P7" s="30"/>
    </row>
    <row r="8" spans="1:19" ht="13.5" customHeight="1" x14ac:dyDescent="0.2">
      <c r="B8" s="8"/>
    </row>
    <row r="9" spans="1:19" ht="27" customHeight="1" x14ac:dyDescent="0.2">
      <c r="A9" s="308" t="s">
        <v>75</v>
      </c>
      <c r="B9" s="308"/>
      <c r="C9" s="308"/>
      <c r="D9" s="308"/>
      <c r="E9" s="308"/>
      <c r="F9" s="308"/>
      <c r="G9" s="308"/>
      <c r="H9" s="308"/>
      <c r="I9" s="308"/>
      <c r="J9" s="308"/>
      <c r="K9" s="308"/>
      <c r="L9" s="308"/>
      <c r="M9" s="308"/>
      <c r="N9" s="308"/>
      <c r="O9" s="308"/>
      <c r="P9" s="9"/>
    </row>
    <row r="10" spans="1:19" ht="13.5" customHeight="1" x14ac:dyDescent="0.2">
      <c r="B10" s="9" t="s">
        <v>15</v>
      </c>
    </row>
    <row r="11" spans="1:19" ht="13.5" customHeight="1" x14ac:dyDescent="0.2">
      <c r="A11" s="351" t="s">
        <v>16</v>
      </c>
      <c r="B11" s="351"/>
      <c r="C11" s="351"/>
      <c r="D11" s="351"/>
      <c r="E11" s="351"/>
      <c r="F11" s="351"/>
      <c r="G11" s="351"/>
      <c r="H11" s="351"/>
      <c r="I11" s="351"/>
      <c r="J11" s="351"/>
      <c r="K11" s="351"/>
      <c r="L11" s="351"/>
      <c r="M11" s="351"/>
      <c r="N11" s="351"/>
      <c r="O11" s="351"/>
    </row>
    <row r="12" spans="1:19" ht="13.5" customHeight="1" x14ac:dyDescent="0.2">
      <c r="A12" s="367" t="s">
        <v>17</v>
      </c>
      <c r="B12" s="367"/>
      <c r="C12" s="304"/>
      <c r="D12" s="304"/>
      <c r="E12" s="304"/>
      <c r="F12" s="304"/>
      <c r="G12" s="304"/>
      <c r="H12" s="304"/>
      <c r="I12" s="304"/>
      <c r="J12" s="304"/>
      <c r="K12" s="304"/>
      <c r="L12" s="304"/>
      <c r="M12" s="304"/>
      <c r="N12" s="304"/>
      <c r="O12" s="304"/>
    </row>
    <row r="13" spans="1:19" s="21" customFormat="1" ht="25.65" customHeight="1" x14ac:dyDescent="0.2">
      <c r="A13" s="177" t="s">
        <v>18</v>
      </c>
      <c r="B13" s="178"/>
      <c r="C13" s="177" t="s">
        <v>19</v>
      </c>
      <c r="D13" s="178"/>
      <c r="E13" s="177" t="s">
        <v>20</v>
      </c>
      <c r="F13" s="178"/>
      <c r="G13" s="177" t="s">
        <v>21</v>
      </c>
      <c r="H13" s="180"/>
      <c r="I13" s="180"/>
      <c r="J13" s="180"/>
      <c r="K13" s="180"/>
      <c r="L13" s="180"/>
      <c r="M13" s="180"/>
      <c r="N13" s="180"/>
      <c r="O13" s="178"/>
      <c r="Q13" s="167" t="s">
        <v>179</v>
      </c>
      <c r="R13" s="167"/>
      <c r="S13" s="167"/>
    </row>
    <row r="14" spans="1:19" s="21" customFormat="1" ht="13.2" customHeight="1" x14ac:dyDescent="0.15">
      <c r="A14" s="332" t="str">
        <f>IF(学校基本情報!$C$9="","",学校基本情報!$C$9)</f>
        <v/>
      </c>
      <c r="B14" s="333"/>
      <c r="C14" s="186" t="str">
        <f>IF(学校基本情報!$C$10="","",TEXT(学校基本情報!$C$10,"ggge年m月d日"))</f>
        <v/>
      </c>
      <c r="D14" s="187"/>
      <c r="E14" s="186" t="str">
        <f>IF(学校基本情報!$C$11="","",学校基本情報!$C$11)</f>
        <v/>
      </c>
      <c r="F14" s="187"/>
      <c r="G14" s="299" t="str">
        <f>"〒"&amp;TEXT(学校基本情報!$C$12,"000-0000")</f>
        <v>〒000-0000</v>
      </c>
      <c r="H14" s="300"/>
      <c r="I14" s="300"/>
      <c r="J14" s="297"/>
      <c r="K14" s="297"/>
      <c r="L14" s="297"/>
      <c r="M14" s="297"/>
      <c r="N14" s="297"/>
      <c r="O14" s="298"/>
      <c r="Q14" s="167"/>
      <c r="R14" s="167"/>
      <c r="S14" s="167"/>
    </row>
    <row r="15" spans="1:19" s="21" customFormat="1" ht="31.2" customHeight="1" x14ac:dyDescent="0.2">
      <c r="A15" s="334"/>
      <c r="B15" s="335"/>
      <c r="C15" s="188"/>
      <c r="D15" s="189"/>
      <c r="E15" s="188"/>
      <c r="F15" s="189"/>
      <c r="G15" s="276" t="str">
        <f>学校基本情報!$C$13&amp;学校基本情報!$C$14</f>
        <v/>
      </c>
      <c r="H15" s="172"/>
      <c r="I15" s="172"/>
      <c r="J15" s="172"/>
      <c r="K15" s="172"/>
      <c r="L15" s="172"/>
      <c r="M15" s="172"/>
      <c r="N15" s="172"/>
      <c r="O15" s="277"/>
    </row>
    <row r="16" spans="1:19" s="21" customFormat="1" ht="15" customHeight="1" x14ac:dyDescent="0.2">
      <c r="A16" s="336"/>
      <c r="B16" s="337"/>
      <c r="C16" s="190"/>
      <c r="D16" s="191"/>
      <c r="E16" s="190"/>
      <c r="F16" s="191"/>
      <c r="G16" s="264" t="str">
        <f>"（電話）　"&amp;学校基本情報!$C$15</f>
        <v>（電話）　</v>
      </c>
      <c r="H16" s="179"/>
      <c r="I16" s="179"/>
      <c r="J16" s="179"/>
      <c r="K16" s="179"/>
      <c r="L16" s="179"/>
      <c r="M16" s="179"/>
      <c r="N16" s="179"/>
      <c r="O16" s="265"/>
      <c r="Q16" s="89" t="s">
        <v>170</v>
      </c>
      <c r="R16" s="89" t="s">
        <v>105</v>
      </c>
      <c r="S16" s="89" t="s">
        <v>106</v>
      </c>
    </row>
    <row r="17" spans="1:19" s="21" customFormat="1" ht="25.95" customHeight="1" x14ac:dyDescent="0.2">
      <c r="A17" s="177" t="s">
        <v>24</v>
      </c>
      <c r="B17" s="178"/>
      <c r="C17" s="177" t="s">
        <v>25</v>
      </c>
      <c r="D17" s="178"/>
      <c r="E17" s="177" t="s">
        <v>26</v>
      </c>
      <c r="F17" s="178"/>
      <c r="G17" s="177" t="s">
        <v>27</v>
      </c>
      <c r="H17" s="180"/>
      <c r="I17" s="180"/>
      <c r="J17" s="180"/>
      <c r="K17" s="180"/>
      <c r="L17" s="180"/>
      <c r="M17" s="180"/>
      <c r="N17" s="180"/>
      <c r="O17" s="178"/>
      <c r="Q17" s="90">
        <f>学校基本情報!C12</f>
        <v>0</v>
      </c>
      <c r="R17" s="90" t="str">
        <f>A14&amp;A24&amp;C24</f>
        <v/>
      </c>
      <c r="S17" s="90" t="str">
        <f>$G$24&amp;IF($I$24=1,"元",TEXT($I$24,"[DBNum1][$-ja-JP]G/標準"))&amp;LEFT($K$24,1)&amp;"三月一日"</f>
        <v>令和〇年三月一日</v>
      </c>
    </row>
    <row r="18" spans="1:19" s="21" customFormat="1" ht="13.2" customHeight="1" x14ac:dyDescent="0.15">
      <c r="A18" s="332" t="str">
        <f>IF(学校基本情報!$C$17="","",学校基本情報!$C$17)</f>
        <v/>
      </c>
      <c r="B18" s="333"/>
      <c r="C18" s="186" t="str">
        <f>IF(学校基本情報!$C$18="","",TEXT(学校基本情報!$C$18,"ggge年m月d日"))</f>
        <v/>
      </c>
      <c r="D18" s="187"/>
      <c r="E18" s="186" t="str">
        <f>IF(学校基本情報!$C$19="","",学校基本情報!$C$19)</f>
        <v/>
      </c>
      <c r="F18" s="187"/>
      <c r="G18" s="299" t="str">
        <f>"〒"&amp;TEXT(学校基本情報!$C$12,"000-0000")</f>
        <v>〒000-0000</v>
      </c>
      <c r="H18" s="300"/>
      <c r="I18" s="300"/>
      <c r="J18" s="297"/>
      <c r="K18" s="297"/>
      <c r="L18" s="297"/>
      <c r="M18" s="297"/>
      <c r="N18" s="297"/>
      <c r="O18" s="298"/>
    </row>
    <row r="19" spans="1:19" s="21" customFormat="1" ht="31.2" customHeight="1" x14ac:dyDescent="0.2">
      <c r="A19" s="334"/>
      <c r="B19" s="335"/>
      <c r="C19" s="188"/>
      <c r="D19" s="189"/>
      <c r="E19" s="188"/>
      <c r="F19" s="189"/>
      <c r="G19" s="276" t="str">
        <f>学校基本情報!$C$13&amp;学校基本情報!$C$14</f>
        <v/>
      </c>
      <c r="H19" s="172"/>
      <c r="I19" s="172"/>
      <c r="J19" s="172"/>
      <c r="K19" s="172"/>
      <c r="L19" s="172"/>
      <c r="M19" s="172"/>
      <c r="N19" s="172"/>
      <c r="O19" s="277"/>
    </row>
    <row r="20" spans="1:19" s="21" customFormat="1" ht="15" customHeight="1" x14ac:dyDescent="0.2">
      <c r="A20" s="336"/>
      <c r="B20" s="337"/>
      <c r="C20" s="190"/>
      <c r="D20" s="191"/>
      <c r="E20" s="190"/>
      <c r="F20" s="191"/>
      <c r="G20" s="264" t="str">
        <f>"（電話）　"&amp;学校基本情報!$C$15</f>
        <v>（電話）　</v>
      </c>
      <c r="H20" s="179"/>
      <c r="I20" s="179"/>
      <c r="J20" s="179"/>
      <c r="K20" s="179"/>
      <c r="L20" s="179"/>
      <c r="M20" s="179"/>
      <c r="N20" s="179"/>
      <c r="O20" s="265"/>
      <c r="Q20" s="21" t="s">
        <v>115</v>
      </c>
    </row>
    <row r="21" spans="1:19" ht="13.5" customHeight="1" x14ac:dyDescent="0.2">
      <c r="A21" s="10"/>
      <c r="B21" s="10"/>
      <c r="C21" s="9"/>
      <c r="D21" s="9"/>
      <c r="E21" s="9"/>
      <c r="F21" s="9"/>
      <c r="G21" s="10"/>
      <c r="H21" s="10"/>
      <c r="I21" s="10"/>
      <c r="J21" s="10"/>
      <c r="K21" s="10"/>
      <c r="L21" s="10"/>
      <c r="M21" s="10"/>
      <c r="N21" s="10"/>
      <c r="O21" s="10"/>
      <c r="Q21" s="173" t="s">
        <v>17</v>
      </c>
      <c r="R21" s="173"/>
    </row>
    <row r="22" spans="1:19" ht="16.5" customHeight="1" x14ac:dyDescent="0.2">
      <c r="A22" s="338" t="s">
        <v>29</v>
      </c>
      <c r="B22" s="339"/>
      <c r="C22" s="338" t="s">
        <v>30</v>
      </c>
      <c r="D22" s="339"/>
      <c r="E22" s="338" t="s">
        <v>76</v>
      </c>
      <c r="F22" s="339"/>
      <c r="G22" s="342" t="s">
        <v>77</v>
      </c>
      <c r="H22" s="343"/>
      <c r="I22" s="343"/>
      <c r="J22" s="343"/>
      <c r="K22" s="343"/>
      <c r="L22" s="344"/>
      <c r="M22" s="9"/>
      <c r="N22" s="9"/>
      <c r="O22" s="9"/>
      <c r="Q22" s="168" t="str">
        <f>IF(OR($A$24="",$C$24="",$E$24="",$I$24=""),"ERROR","OK")</f>
        <v>ERROR</v>
      </c>
      <c r="R22" s="168"/>
    </row>
    <row r="23" spans="1:19" ht="30.75" customHeight="1" x14ac:dyDescent="0.2">
      <c r="A23" s="340"/>
      <c r="B23" s="341"/>
      <c r="C23" s="340"/>
      <c r="D23" s="341"/>
      <c r="E23" s="340"/>
      <c r="F23" s="341"/>
      <c r="G23" s="342"/>
      <c r="H23" s="343"/>
      <c r="I23" s="343"/>
      <c r="J23" s="343"/>
      <c r="K23" s="343"/>
      <c r="L23" s="344"/>
      <c r="M23" s="9"/>
      <c r="N23" s="9"/>
      <c r="O23" s="9"/>
      <c r="Q23" s="168"/>
      <c r="R23" s="168"/>
    </row>
    <row r="24" spans="1:19" ht="20.25" customHeight="1" x14ac:dyDescent="0.2">
      <c r="A24" s="345"/>
      <c r="B24" s="346"/>
      <c r="C24" s="345"/>
      <c r="D24" s="346"/>
      <c r="E24" s="345"/>
      <c r="F24" s="346"/>
      <c r="G24" s="361" t="s">
        <v>50</v>
      </c>
      <c r="H24" s="362"/>
      <c r="I24" s="358"/>
      <c r="J24" s="358"/>
      <c r="K24" s="353" t="s">
        <v>178</v>
      </c>
      <c r="L24" s="354"/>
      <c r="M24" s="9"/>
      <c r="N24" s="9"/>
      <c r="O24" s="9"/>
    </row>
    <row r="25" spans="1:19" ht="20.25" customHeight="1" x14ac:dyDescent="0.2">
      <c r="A25" s="347"/>
      <c r="B25" s="348"/>
      <c r="C25" s="347"/>
      <c r="D25" s="348"/>
      <c r="E25" s="347"/>
      <c r="F25" s="348"/>
      <c r="G25" s="363"/>
      <c r="H25" s="364"/>
      <c r="I25" s="359"/>
      <c r="J25" s="359"/>
      <c r="K25" s="308"/>
      <c r="L25" s="355"/>
      <c r="M25" s="9"/>
      <c r="N25" s="9"/>
      <c r="O25" s="9"/>
    </row>
    <row r="26" spans="1:19" ht="20.25" customHeight="1" x14ac:dyDescent="0.2">
      <c r="A26" s="349"/>
      <c r="B26" s="350"/>
      <c r="C26" s="349"/>
      <c r="D26" s="350"/>
      <c r="E26" s="349"/>
      <c r="F26" s="350"/>
      <c r="G26" s="365"/>
      <c r="H26" s="366"/>
      <c r="I26" s="360"/>
      <c r="J26" s="360"/>
      <c r="K26" s="356"/>
      <c r="L26" s="357"/>
      <c r="M26" s="9"/>
      <c r="N26" s="9"/>
      <c r="O26" s="9"/>
    </row>
    <row r="27" spans="1:19" ht="13.5" customHeight="1" x14ac:dyDescent="0.2">
      <c r="A27" s="9"/>
      <c r="B27" s="9"/>
      <c r="C27" s="11"/>
      <c r="D27" s="11"/>
      <c r="E27" s="12"/>
      <c r="F27" s="12"/>
      <c r="G27" s="13"/>
      <c r="H27" s="13"/>
      <c r="I27" s="13"/>
      <c r="J27" s="14"/>
      <c r="K27" s="14"/>
      <c r="L27" s="14"/>
      <c r="M27" s="14"/>
      <c r="N27" s="14"/>
      <c r="O27" s="14"/>
    </row>
    <row r="28" spans="1:19" ht="13.5" customHeight="1" x14ac:dyDescent="0.2">
      <c r="A28" s="331" t="s">
        <v>79</v>
      </c>
      <c r="B28" s="331"/>
      <c r="C28" s="331"/>
      <c r="D28" s="331"/>
      <c r="E28" s="331"/>
      <c r="F28" s="331"/>
      <c r="G28" s="331"/>
      <c r="H28" s="331"/>
      <c r="I28" s="331"/>
      <c r="J28" s="331"/>
      <c r="K28" s="331"/>
      <c r="L28" s="331"/>
      <c r="M28" s="331"/>
      <c r="N28" s="331"/>
      <c r="O28" s="304"/>
      <c r="Q28" s="21" t="s">
        <v>115</v>
      </c>
    </row>
    <row r="29" spans="1:19" ht="13.5" customHeight="1" x14ac:dyDescent="0.2">
      <c r="A29" s="305"/>
      <c r="B29" s="306"/>
      <c r="C29" s="305" t="s">
        <v>80</v>
      </c>
      <c r="D29" s="306"/>
      <c r="E29" s="305" t="s">
        <v>81</v>
      </c>
      <c r="F29" s="306"/>
      <c r="G29" s="305" t="s">
        <v>82</v>
      </c>
      <c r="H29" s="307"/>
      <c r="I29" s="307"/>
      <c r="J29" s="306"/>
      <c r="K29" s="305" t="s">
        <v>83</v>
      </c>
      <c r="L29" s="307"/>
      <c r="M29" s="307"/>
      <c r="N29" s="306"/>
      <c r="O29" s="15"/>
      <c r="P29" s="9"/>
      <c r="Q29" s="173" t="s">
        <v>182</v>
      </c>
      <c r="R29" s="173"/>
    </row>
    <row r="30" spans="1:19" ht="25.5" customHeight="1" x14ac:dyDescent="0.2">
      <c r="A30" s="305" t="s">
        <v>78</v>
      </c>
      <c r="B30" s="306"/>
      <c r="C30" s="323"/>
      <c r="D30" s="324"/>
      <c r="E30" s="325" t="str">
        <f>IF($I$24&gt;=($C$30+1),$C$30+1,"")</f>
        <v/>
      </c>
      <c r="F30" s="326"/>
      <c r="G30" s="325" t="str">
        <f>IF($I$24&gt;=($C$30+2),$C$30+2,"")</f>
        <v/>
      </c>
      <c r="H30" s="327"/>
      <c r="I30" s="327"/>
      <c r="J30" s="326"/>
      <c r="K30" s="325" t="str">
        <f>IF($I$24&gt;=($C$30+3),$C$30+3,"")</f>
        <v/>
      </c>
      <c r="L30" s="327"/>
      <c r="M30" s="327"/>
      <c r="N30" s="326"/>
      <c r="O30" s="29"/>
      <c r="P30" s="9"/>
      <c r="Q30" s="79" t="str">
        <f>IF(OR($C$30="",$C$31="",Q31&gt;0),"ERROR","OK")</f>
        <v>ERROR</v>
      </c>
      <c r="R30" s="79"/>
      <c r="S30" s="75"/>
    </row>
    <row r="31" spans="1:19" ht="31.5" customHeight="1" x14ac:dyDescent="0.2">
      <c r="A31" s="328" t="s">
        <v>84</v>
      </c>
      <c r="B31" s="322"/>
      <c r="C31" s="329" t="s">
        <v>85</v>
      </c>
      <c r="D31" s="330"/>
      <c r="E31" s="318"/>
      <c r="F31" s="319"/>
      <c r="G31" s="318"/>
      <c r="H31" s="320"/>
      <c r="I31" s="320"/>
      <c r="J31" s="319"/>
      <c r="K31" s="318"/>
      <c r="L31" s="320"/>
      <c r="M31" s="320"/>
      <c r="N31" s="319"/>
      <c r="O31" s="29"/>
      <c r="P31" s="9"/>
      <c r="Q31" s="80">
        <f>IF(E30="",IF(E31="",0,1),IF(E31="",1,0))+IF(G30="",IF(G31="",0,1),IF(G31="",1,0))+IF(K30="",IF(K31="",0,1),IF(K31="",1,0))</f>
        <v>0</v>
      </c>
      <c r="R31" s="79"/>
      <c r="S31" s="75"/>
    </row>
    <row r="32" spans="1:19" ht="13.5" customHeight="1" x14ac:dyDescent="0.15">
      <c r="A32" s="29"/>
      <c r="B32" s="29"/>
      <c r="C32" s="29"/>
      <c r="D32" s="29"/>
      <c r="E32" s="29"/>
      <c r="F32" s="29"/>
      <c r="G32" s="29"/>
      <c r="H32" s="29"/>
      <c r="I32" s="29"/>
      <c r="J32" s="29"/>
      <c r="K32" s="29"/>
      <c r="L32" s="29"/>
      <c r="M32" s="29"/>
      <c r="N32" s="29"/>
      <c r="O32" s="29"/>
      <c r="P32" s="29"/>
      <c r="Q32" s="76" t="s">
        <v>115</v>
      </c>
      <c r="S32" s="75"/>
    </row>
    <row r="33" spans="1:20" ht="13.5" customHeight="1" x14ac:dyDescent="0.2">
      <c r="A33" s="304" t="s">
        <v>213</v>
      </c>
      <c r="B33" s="304"/>
      <c r="C33" s="304"/>
      <c r="D33" s="304"/>
      <c r="E33" s="304"/>
      <c r="F33" s="304"/>
      <c r="G33" s="304"/>
      <c r="H33" s="304"/>
      <c r="I33" s="304"/>
      <c r="J33" s="304"/>
      <c r="K33" s="304"/>
      <c r="L33" s="304"/>
      <c r="M33" s="304"/>
      <c r="N33" s="304"/>
      <c r="O33" s="304"/>
      <c r="P33" s="304"/>
      <c r="Q33" s="172" t="s">
        <v>181</v>
      </c>
      <c r="R33" s="172"/>
    </row>
    <row r="34" spans="1:20" ht="36.75" customHeight="1" x14ac:dyDescent="0.2">
      <c r="A34" s="305"/>
      <c r="B34" s="306"/>
      <c r="C34" s="305" t="s">
        <v>86</v>
      </c>
      <c r="D34" s="306"/>
      <c r="E34" s="305" t="s">
        <v>87</v>
      </c>
      <c r="F34" s="307"/>
      <c r="G34" s="307"/>
      <c r="H34" s="306"/>
      <c r="I34" s="305" t="s">
        <v>88</v>
      </c>
      <c r="J34" s="307"/>
      <c r="K34" s="307"/>
      <c r="L34" s="307"/>
      <c r="M34" s="307"/>
      <c r="N34" s="307"/>
      <c r="O34" s="306"/>
      <c r="P34" s="9"/>
      <c r="Q34" s="79" t="str">
        <f>IF(OR(Q35="ERROR",Q36="ERROR"),"ERROR","OK")</f>
        <v>OK</v>
      </c>
    </row>
    <row r="35" spans="1:20" ht="36.75" customHeight="1" x14ac:dyDescent="0.2">
      <c r="A35" s="305" t="s">
        <v>89</v>
      </c>
      <c r="B35" s="306"/>
      <c r="C35" s="318"/>
      <c r="D35" s="319"/>
      <c r="E35" s="318"/>
      <c r="F35" s="320"/>
      <c r="G35" s="320"/>
      <c r="H35" s="319"/>
      <c r="I35" s="318"/>
      <c r="J35" s="320"/>
      <c r="K35" s="320"/>
      <c r="L35" s="320"/>
      <c r="M35" s="320"/>
      <c r="N35" s="320"/>
      <c r="O35" s="319"/>
      <c r="P35" s="9"/>
      <c r="Q35" s="80" t="str">
        <f>IF(C35="有",IF(OR(E35="",I35=""),"ERROR","OK"),"OK")</f>
        <v>OK</v>
      </c>
    </row>
    <row r="36" spans="1:20" ht="36.75" customHeight="1" x14ac:dyDescent="0.2">
      <c r="A36" s="321" t="s">
        <v>45</v>
      </c>
      <c r="B36" s="322"/>
      <c r="C36" s="318"/>
      <c r="D36" s="319"/>
      <c r="E36" s="318"/>
      <c r="F36" s="320"/>
      <c r="G36" s="320"/>
      <c r="H36" s="319"/>
      <c r="I36" s="318"/>
      <c r="J36" s="320"/>
      <c r="K36" s="320"/>
      <c r="L36" s="320"/>
      <c r="M36" s="320"/>
      <c r="N36" s="320"/>
      <c r="O36" s="319"/>
      <c r="P36" s="9"/>
      <c r="Q36" s="80" t="str">
        <f>IF(C36="有",IF(OR(E36="",I36=""),"ERROR","OK"),"OK")</f>
        <v>OK</v>
      </c>
    </row>
    <row r="37" spans="1:20" ht="13.5" customHeight="1" x14ac:dyDescent="0.2">
      <c r="A37" s="29"/>
      <c r="B37" s="29"/>
      <c r="C37" s="29"/>
      <c r="D37" s="29"/>
      <c r="E37" s="29"/>
      <c r="F37" s="29"/>
      <c r="G37" s="29"/>
      <c r="H37" s="29"/>
      <c r="I37" s="29"/>
      <c r="J37" s="29"/>
      <c r="K37" s="29"/>
      <c r="L37" s="29"/>
      <c r="M37" s="29"/>
      <c r="N37" s="29"/>
      <c r="O37" s="29"/>
      <c r="P37" s="29"/>
    </row>
    <row r="38" spans="1:20" ht="13.5" customHeight="1" x14ac:dyDescent="0.15">
      <c r="A38" s="304" t="s">
        <v>90</v>
      </c>
      <c r="B38" s="304"/>
      <c r="C38" s="304"/>
      <c r="D38" s="304"/>
      <c r="E38" s="304"/>
      <c r="F38" s="304"/>
      <c r="G38" s="304"/>
      <c r="H38" s="304"/>
      <c r="I38" s="304"/>
      <c r="J38" s="304"/>
      <c r="K38" s="304"/>
      <c r="L38" s="304"/>
      <c r="M38" s="304"/>
      <c r="N38" s="304"/>
      <c r="O38" s="304"/>
      <c r="P38" s="304"/>
      <c r="Q38" s="76" t="s">
        <v>115</v>
      </c>
    </row>
    <row r="39" spans="1:20" ht="27.75" customHeight="1" x14ac:dyDescent="0.2">
      <c r="A39" s="309" t="s">
        <v>91</v>
      </c>
      <c r="B39" s="310"/>
      <c r="C39" s="310"/>
      <c r="D39" s="310"/>
      <c r="E39" s="310"/>
      <c r="F39" s="310"/>
      <c r="G39" s="310"/>
      <c r="H39" s="310"/>
      <c r="I39" s="310"/>
      <c r="J39" s="310"/>
      <c r="K39" s="311"/>
      <c r="Q39" s="172" t="s">
        <v>180</v>
      </c>
      <c r="R39" s="172"/>
      <c r="S39" s="22"/>
      <c r="T39" s="22"/>
    </row>
    <row r="40" spans="1:20" ht="27.75" customHeight="1" x14ac:dyDescent="0.2">
      <c r="A40" s="295" t="s">
        <v>39</v>
      </c>
      <c r="B40" s="296"/>
      <c r="C40" s="295" t="s">
        <v>40</v>
      </c>
      <c r="D40" s="296"/>
      <c r="E40" s="295" t="s">
        <v>41</v>
      </c>
      <c r="F40" s="296"/>
      <c r="G40" s="301" t="s">
        <v>42</v>
      </c>
      <c r="H40" s="302"/>
      <c r="I40" s="302"/>
      <c r="J40" s="302"/>
      <c r="K40" s="303"/>
      <c r="Q40" s="168" t="str">
        <f>IF(OR(A41="",B41="",C41="",D41="",E41="",F41="",G41="",I41="",B43="",B43=0,F43=""),"ERROR","OK")</f>
        <v>ERROR</v>
      </c>
      <c r="R40" s="168"/>
      <c r="S40" s="22"/>
      <c r="T40" s="22"/>
    </row>
    <row r="41" spans="1:20" ht="27.75" customHeight="1" x14ac:dyDescent="0.2">
      <c r="A41" s="84"/>
      <c r="B41" s="85"/>
      <c r="C41" s="84"/>
      <c r="D41" s="85"/>
      <c r="E41" s="84"/>
      <c r="F41" s="85"/>
      <c r="G41" s="315"/>
      <c r="H41" s="316"/>
      <c r="I41" s="315"/>
      <c r="J41" s="317"/>
      <c r="K41" s="316"/>
      <c r="S41" s="78"/>
    </row>
    <row r="42" spans="1:20" ht="27.75" customHeight="1" x14ac:dyDescent="0.2">
      <c r="A42" s="309" t="s">
        <v>92</v>
      </c>
      <c r="B42" s="310"/>
      <c r="C42" s="310"/>
      <c r="D42" s="310"/>
      <c r="E42" s="310"/>
      <c r="F42" s="310"/>
      <c r="G42" s="310"/>
      <c r="H42" s="310"/>
      <c r="I42" s="310"/>
      <c r="J42" s="310"/>
      <c r="K42" s="311"/>
      <c r="Q42" s="21" t="s">
        <v>42</v>
      </c>
      <c r="R42" s="75"/>
      <c r="S42" s="75"/>
    </row>
    <row r="43" spans="1:20" ht="27.75" customHeight="1" x14ac:dyDescent="0.2">
      <c r="A43" s="19" t="s">
        <v>93</v>
      </c>
      <c r="B43" s="313"/>
      <c r="C43" s="313"/>
      <c r="D43" s="314"/>
      <c r="E43" s="20" t="s">
        <v>94</v>
      </c>
      <c r="F43" s="313"/>
      <c r="G43" s="313"/>
      <c r="H43" s="313"/>
      <c r="I43" s="313"/>
      <c r="J43" s="313"/>
      <c r="K43" s="314"/>
      <c r="L43" s="16"/>
      <c r="T43" s="40"/>
    </row>
    <row r="44" spans="1:20" ht="15" customHeight="1" x14ac:dyDescent="0.2">
      <c r="B44" s="8"/>
    </row>
    <row r="45" spans="1:20" x14ac:dyDescent="0.2">
      <c r="A45" s="7" t="s">
        <v>56</v>
      </c>
      <c r="B45" s="312"/>
      <c r="C45" s="312"/>
      <c r="D45" s="312"/>
      <c r="E45" s="312"/>
      <c r="F45" s="312"/>
      <c r="G45" s="312"/>
      <c r="H45" s="312"/>
      <c r="I45" s="312"/>
      <c r="J45" s="312"/>
      <c r="K45" s="312"/>
      <c r="L45" s="312"/>
      <c r="M45" s="312"/>
      <c r="N45" s="312"/>
      <c r="O45" s="312"/>
      <c r="P45" s="312"/>
      <c r="Q45" s="312"/>
    </row>
    <row r="46" spans="1:20" ht="67.5" customHeight="1" x14ac:dyDescent="0.2">
      <c r="A46" s="308" t="s">
        <v>95</v>
      </c>
      <c r="B46" s="308"/>
      <c r="C46" s="308"/>
      <c r="D46" s="308"/>
      <c r="E46" s="308"/>
      <c r="F46" s="308"/>
      <c r="G46" s="308"/>
      <c r="H46" s="308"/>
      <c r="I46" s="308"/>
      <c r="J46" s="308"/>
      <c r="K46" s="308"/>
      <c r="L46" s="308"/>
      <c r="M46" s="308"/>
      <c r="N46" s="308"/>
      <c r="O46" s="308"/>
      <c r="P46" s="308"/>
    </row>
    <row r="47" spans="1:20" ht="67.5" customHeight="1" x14ac:dyDescent="0.2">
      <c r="A47" s="308" t="s">
        <v>96</v>
      </c>
      <c r="B47" s="308"/>
      <c r="C47" s="308"/>
      <c r="D47" s="308"/>
      <c r="E47" s="308"/>
      <c r="F47" s="308"/>
      <c r="G47" s="308"/>
      <c r="H47" s="308"/>
      <c r="I47" s="308"/>
      <c r="J47" s="308"/>
      <c r="K47" s="308"/>
      <c r="L47" s="308"/>
      <c r="M47" s="308"/>
      <c r="N47" s="308"/>
      <c r="O47" s="308"/>
      <c r="P47" s="308"/>
    </row>
    <row r="48" spans="1:20" ht="40.5" customHeight="1" x14ac:dyDescent="0.2">
      <c r="A48" s="308" t="s">
        <v>97</v>
      </c>
      <c r="B48" s="308"/>
      <c r="C48" s="308"/>
      <c r="D48" s="308"/>
      <c r="E48" s="308"/>
      <c r="F48" s="308"/>
      <c r="G48" s="308"/>
      <c r="H48" s="308"/>
      <c r="I48" s="308"/>
      <c r="J48" s="308"/>
      <c r="K48" s="308"/>
      <c r="L48" s="308"/>
      <c r="M48" s="308"/>
      <c r="N48" s="308"/>
      <c r="O48" s="308"/>
      <c r="P48" s="30"/>
    </row>
    <row r="49" spans="1:17" ht="38.25" customHeight="1" x14ac:dyDescent="0.2">
      <c r="A49" s="308" t="s">
        <v>98</v>
      </c>
      <c r="B49" s="308"/>
      <c r="C49" s="308"/>
      <c r="D49" s="308"/>
      <c r="E49" s="308"/>
      <c r="F49" s="308"/>
      <c r="G49" s="308"/>
      <c r="H49" s="308"/>
      <c r="I49" s="308"/>
      <c r="J49" s="308"/>
      <c r="K49" s="308"/>
      <c r="L49" s="308"/>
      <c r="M49" s="308"/>
      <c r="N49" s="308"/>
      <c r="O49" s="308"/>
      <c r="P49" s="308"/>
    </row>
    <row r="50" spans="1:17" ht="27" customHeight="1" x14ac:dyDescent="0.2">
      <c r="A50" s="308" t="s">
        <v>99</v>
      </c>
      <c r="B50" s="308"/>
      <c r="C50" s="308"/>
      <c r="D50" s="308"/>
      <c r="E50" s="308"/>
      <c r="F50" s="308"/>
      <c r="G50" s="308"/>
      <c r="H50" s="308"/>
      <c r="I50" s="308"/>
      <c r="J50" s="308"/>
      <c r="K50" s="308"/>
      <c r="L50" s="308"/>
      <c r="M50" s="308"/>
      <c r="N50" s="308"/>
      <c r="O50" s="308"/>
      <c r="P50" s="308"/>
    </row>
    <row r="51" spans="1:17" x14ac:dyDescent="0.2">
      <c r="B51" s="8"/>
    </row>
    <row r="52" spans="1:17" x14ac:dyDescent="0.2">
      <c r="A52" s="7" t="s">
        <v>59</v>
      </c>
      <c r="B52" s="9"/>
      <c r="C52" s="9"/>
      <c r="D52" s="9"/>
      <c r="E52" s="9"/>
      <c r="F52" s="9"/>
      <c r="G52" s="9"/>
      <c r="H52" s="9"/>
      <c r="I52" s="9"/>
      <c r="J52" s="9"/>
      <c r="K52" s="9"/>
      <c r="L52" s="9"/>
      <c r="M52" s="9"/>
      <c r="N52" s="9"/>
      <c r="O52" s="9"/>
      <c r="P52" s="9"/>
    </row>
    <row r="53" spans="1:17" ht="13.5" customHeight="1" x14ac:dyDescent="0.2">
      <c r="A53" s="304" t="s">
        <v>100</v>
      </c>
      <c r="B53" s="304"/>
      <c r="C53" s="304"/>
      <c r="D53" s="304"/>
      <c r="E53" s="304"/>
      <c r="F53" s="304"/>
      <c r="G53" s="304"/>
      <c r="H53" s="304"/>
      <c r="I53" s="304"/>
      <c r="J53" s="304"/>
      <c r="K53" s="304"/>
      <c r="L53" s="304"/>
      <c r="M53" s="304"/>
      <c r="N53" s="304"/>
      <c r="O53" s="304"/>
      <c r="P53" s="304"/>
    </row>
    <row r="54" spans="1:17" ht="42.75" customHeight="1" x14ac:dyDescent="0.2">
      <c r="A54" s="308" t="s">
        <v>101</v>
      </c>
      <c r="B54" s="304"/>
      <c r="C54" s="304"/>
      <c r="D54" s="304"/>
      <c r="E54" s="304"/>
      <c r="F54" s="304"/>
      <c r="G54" s="304"/>
      <c r="H54" s="304"/>
      <c r="I54" s="304"/>
      <c r="J54" s="304"/>
      <c r="K54" s="304"/>
      <c r="L54" s="304"/>
      <c r="M54" s="304"/>
      <c r="N54" s="304"/>
      <c r="O54" s="304"/>
      <c r="P54" s="304"/>
    </row>
    <row r="55" spans="1:17" ht="8.25" customHeight="1" x14ac:dyDescent="0.2">
      <c r="B55" s="312"/>
      <c r="C55" s="312"/>
      <c r="D55" s="312"/>
      <c r="E55" s="312"/>
      <c r="F55" s="312"/>
      <c r="G55" s="312"/>
      <c r="H55" s="312"/>
      <c r="I55" s="312"/>
      <c r="J55" s="312"/>
      <c r="K55" s="312"/>
      <c r="L55" s="312"/>
      <c r="M55" s="312"/>
      <c r="N55" s="312"/>
      <c r="O55" s="312"/>
      <c r="P55" s="312"/>
      <c r="Q55" s="312"/>
    </row>
    <row r="56" spans="1:17" ht="31.5" customHeight="1" x14ac:dyDescent="0.2">
      <c r="A56" s="308" t="s">
        <v>102</v>
      </c>
      <c r="B56" s="308"/>
      <c r="C56" s="308"/>
      <c r="D56" s="308"/>
      <c r="E56" s="308"/>
      <c r="F56" s="308"/>
      <c r="G56" s="308"/>
      <c r="H56" s="308"/>
      <c r="I56" s="308"/>
      <c r="J56" s="308"/>
      <c r="K56" s="308"/>
      <c r="L56" s="308"/>
      <c r="M56" s="308"/>
      <c r="N56" s="308"/>
      <c r="O56" s="308"/>
      <c r="P56" s="308"/>
    </row>
    <row r="57" spans="1:17" x14ac:dyDescent="0.2">
      <c r="B57" s="8"/>
    </row>
    <row r="58" spans="1:17" x14ac:dyDescent="0.2">
      <c r="B58" s="8"/>
    </row>
    <row r="64" spans="1:17" ht="31.8" x14ac:dyDescent="0.2">
      <c r="Q64" s="40"/>
    </row>
  </sheetData>
  <sheetProtection formatCells="0" formatColumns="0" formatRows="0" insertColumns="0" insertRows="0" insertHyperlinks="0" deleteColumns="0" deleteRows="0" sort="0" autoFilter="0" pivotTables="0"/>
  <mergeCells count="96">
    <mergeCell ref="Q40:R40"/>
    <mergeCell ref="R1:R3"/>
    <mergeCell ref="Q13:S14"/>
    <mergeCell ref="Q21:R21"/>
    <mergeCell ref="Q22:R23"/>
    <mergeCell ref="Q29:R29"/>
    <mergeCell ref="Q39:R39"/>
    <mergeCell ref="Q33:R33"/>
    <mergeCell ref="K24:L26"/>
    <mergeCell ref="I24:J26"/>
    <mergeCell ref="G24:H26"/>
    <mergeCell ref="A12:O12"/>
    <mergeCell ref="A13:B13"/>
    <mergeCell ref="C13:D13"/>
    <mergeCell ref="E13:F13"/>
    <mergeCell ref="A14:B16"/>
    <mergeCell ref="C14:D16"/>
    <mergeCell ref="E14:F16"/>
    <mergeCell ref="G13:O13"/>
    <mergeCell ref="G19:O19"/>
    <mergeCell ref="A11:O11"/>
    <mergeCell ref="A1:P1"/>
    <mergeCell ref="A3:O3"/>
    <mergeCell ref="B5:O5"/>
    <mergeCell ref="A9:O9"/>
    <mergeCell ref="A28:O28"/>
    <mergeCell ref="A17:B17"/>
    <mergeCell ref="C17:D17"/>
    <mergeCell ref="E17:F17"/>
    <mergeCell ref="G17:O17"/>
    <mergeCell ref="A18:B20"/>
    <mergeCell ref="C18:D20"/>
    <mergeCell ref="E18:F20"/>
    <mergeCell ref="A22:B23"/>
    <mergeCell ref="C22:D23"/>
    <mergeCell ref="E22:F23"/>
    <mergeCell ref="G22:L23"/>
    <mergeCell ref="E24:F26"/>
    <mergeCell ref="C24:D26"/>
    <mergeCell ref="A24:B26"/>
    <mergeCell ref="G20:O20"/>
    <mergeCell ref="A31:B31"/>
    <mergeCell ref="C31:D31"/>
    <mergeCell ref="E31:F31"/>
    <mergeCell ref="G31:J31"/>
    <mergeCell ref="K31:N31"/>
    <mergeCell ref="A30:B30"/>
    <mergeCell ref="C30:D30"/>
    <mergeCell ref="E30:F30"/>
    <mergeCell ref="G30:J30"/>
    <mergeCell ref="K30:N30"/>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56:P56"/>
    <mergeCell ref="A49:P49"/>
    <mergeCell ref="A50:P50"/>
    <mergeCell ref="A53:P53"/>
    <mergeCell ref="A54:P54"/>
    <mergeCell ref="B55:Q55"/>
    <mergeCell ref="A48:O48"/>
    <mergeCell ref="A42:K42"/>
    <mergeCell ref="B45:Q45"/>
    <mergeCell ref="A46:P46"/>
    <mergeCell ref="A47:P47"/>
    <mergeCell ref="F43:K43"/>
    <mergeCell ref="B43:D43"/>
    <mergeCell ref="A40:B40"/>
    <mergeCell ref="J18:O18"/>
    <mergeCell ref="G18:I18"/>
    <mergeCell ref="J14:O14"/>
    <mergeCell ref="G16:O16"/>
    <mergeCell ref="G15:O15"/>
    <mergeCell ref="G14:I14"/>
    <mergeCell ref="C40:D40"/>
    <mergeCell ref="E40:F40"/>
    <mergeCell ref="G40:K40"/>
    <mergeCell ref="A33:P33"/>
    <mergeCell ref="A29:B29"/>
    <mergeCell ref="C29:D29"/>
    <mergeCell ref="E29:F29"/>
    <mergeCell ref="G29:J29"/>
    <mergeCell ref="K29:N29"/>
  </mergeCells>
  <phoneticPr fontId="18"/>
  <conditionalFormatting sqref="A9:O9">
    <cfRule type="cellIs" dxfId="5" priority="2" operator="equal">
      <formula>"　　令和○年○月○日付けで告示（文部科学省告示第○○号）された課程の状況は下記のとおりですので，その旨，通知します。"</formula>
    </cfRule>
  </conditionalFormatting>
  <conditionalFormatting sqref="E29:N31">
    <cfRule type="expression" dxfId="4" priority="3">
      <formula>E$30=""</formula>
    </cfRule>
  </conditionalFormatting>
  <conditionalFormatting sqref="E31:N31 A41:K41 A9 A24:F26 I24:J26 C30:D30 C35:H36 B43:D43 F43:K43">
    <cfRule type="containsBlanks" dxfId="3" priority="7">
      <formula>LEN(TRIM(A9))=0</formula>
    </cfRule>
  </conditionalFormatting>
  <conditionalFormatting sqref="G40:K41">
    <cfRule type="expression" dxfId="2" priority="1">
      <formula>$G$40=""</formula>
    </cfRule>
  </conditionalFormatting>
  <conditionalFormatting sqref="I35:O36">
    <cfRule type="notContainsBlanks" dxfId="1" priority="8">
      <formula>LEN(TRIM(I35))&gt;0</formula>
    </cfRule>
    <cfRule type="expression" dxfId="0" priority="9">
      <formula>C35="有"</formula>
    </cfRule>
  </conditionalFormatting>
  <dataValidations xWindow="322" yWindow="677" count="9">
    <dataValidation type="list" allowBlank="1" showInputMessage="1" showErrorMessage="1" sqref="G24:H26" xr:uid="{456D7FF0-7024-4625-A2BE-609EC94B1E6F}">
      <formula1>"令和"</formula1>
    </dataValidation>
    <dataValidation type="whole" imeMode="halfAlpha" allowBlank="1" showInputMessage="1" showErrorMessage="1" promptTitle="数字のみでご入力ください" prompt="元年度の場合は「１」と入力ください" sqref="I24:J26" xr:uid="{CE08A8DC-CE89-4690-AAB0-17FD9C92DB54}">
      <formula1>1</formula1>
      <formula2>100</formula2>
    </dataValidation>
    <dataValidation type="whole" imeMode="halfAlpha" allowBlank="1" showInputMessage="1" showErrorMessage="1" promptTitle="数字のみでご入力ください" prompt="令和元年度の場合「１」と入力ください" sqref="C30:D30" xr:uid="{F412189C-1723-4C05-BC8F-629059BDEBB3}">
      <formula1>1</formula1>
      <formula2>1000</formula2>
    </dataValidation>
    <dataValidation allowBlank="1" showInputMessage="1" showErrorMessage="1" promptTitle="[" sqref="S36" xr:uid="{31A60702-04B2-42B8-B343-A17716EEB3AB}"/>
    <dataValidation type="list" allowBlank="1" showInputMessage="1" showErrorMessage="1" sqref="E31:N31 C35:D36" xr:uid="{9F833822-6309-4081-B588-FE859E0436D4}">
      <formula1>"有,無"</formula1>
    </dataValidation>
    <dataValidation type="decimal" imeMode="halfAlpha" allowBlank="1" showInputMessage="1" showErrorMessage="1" promptTitle="数字のみでご入力ください" prompt="当該課程（分野）全体の人数を記入ください" sqref="F43:K43 B43:D43" xr:uid="{BD678ED3-778C-4006-A10C-78A82DFC6125}">
      <formula1>0</formula1>
      <formula2>99999999</formula2>
    </dataValidation>
    <dataValidation type="whole" imeMode="halfAlpha" operator="greaterThanOrEqual" allowBlank="1" showInputMessage="1" promptTitle="数字のみでご入力ください" prompt=" " sqref="I41:K41 B41 D41 F41" xr:uid="{2EA79473-0935-4762-A45D-1C7016FA4541}">
      <formula1>0</formula1>
    </dataValidation>
    <dataValidation allowBlank="1" showInputMessage="1" showErrorMessage="1" promptTitle="告示日について忘れずに記入ください" prompt=" " sqref="A9:O9" xr:uid="{D6825968-46E8-4A89-9AAD-3239EF31BA25}"/>
    <dataValidation type="whole" errorStyle="information" imeMode="halfAlpha" operator="greaterThan" allowBlank="1" showInputMessage="1" showErrorMessage="1" errorTitle="定員数を入力ください" error="定員数を入力する欄となります_x000a_正しく入力ください" promptTitle="数字のみでご入力ください" prompt=" " sqref="A41 C41 E41 G41:H41" xr:uid="{8189B452-0737-4DC9-AFB6-97851A503542}">
      <formula1>0</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3" max="15" man="1"/>
  </rowBreaks>
  <drawing r:id="rId2"/>
</worksheet>
</file>

<file path=docProps/app.xml><?xml version="1.0" encoding="utf-8"?>
<Properties xmlns="http://schemas.openxmlformats.org/officeDocument/2006/extended-properties" xmlns:vt="http://schemas.openxmlformats.org/officeDocument/2006/docPropsVTypes">
  <Template>RTF8READ.DOT</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別記様式６</vt:lpstr>
      <vt:lpstr>別記様式７</vt:lpstr>
      <vt:lpstr>別記様式８</vt:lpstr>
      <vt:lpstr>別記様式９</vt:lpstr>
      <vt:lpstr>別記様式10</vt:lpstr>
      <vt:lpstr>学校基本情報!Print_Area</vt:lpstr>
      <vt:lpstr>別記様式10!Print_Area</vt:lpstr>
      <vt:lpstr>別記様式６!Print_Area</vt:lpstr>
      <vt:lpstr>別記様式７!Print_Area</vt:lpstr>
      <vt:lpstr>別記様式８!Print_Area</vt:lpstr>
      <vt:lpstr>別記様式９!Print_Area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2023-05-02T09:44:29Z</dcterms:created>
  <dcterms:modified xsi:type="dcterms:W3CDTF">2025-02-25T07:59:22Z</dcterms:modified>
  <cp:category/>
  <cp:contentStatus/>
</cp:coreProperties>
</file>