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0.96\長寿社会課\03_介護班\03_市町村・介護人材育成班\06_新型コロナ対応\★R5　緊急時介護人材確保・職場環境復旧等支援事業費補助金\06県からの通知\R6.3.8　所要見込額調査\"/>
    </mc:Choice>
  </mc:AlternateContent>
  <bookViews>
    <workbookView xWindow="0" yWindow="0" windowWidth="28800" windowHeight="10176" tabRatio="822" activeTab="2"/>
  </bookViews>
  <sheets>
    <sheet name="（はじめにお読みください）本書の使い方" sheetId="25" r:id="rId1"/>
    <sheet name="総括表" sheetId="28" r:id="rId2"/>
    <sheet name="申請見込額一覧 " sheetId="24" r:id="rId3"/>
    <sheet name="個票１" sheetId="19" r:id="rId4"/>
  </sheets>
  <definedNames>
    <definedName name="_xlnm.Print_Area" localSheetId="3">個票１!$A$1:$AN$165</definedName>
    <definedName name="_xlnm.Print_Area" localSheetId="2">'申請見込額一覧 '!$A$1:$Q$28</definedName>
    <definedName name="_xlnm.Print_Area" localSheetId="1">総括表!$A$1:$AW$54</definedName>
  </definedNames>
  <calcPr calcId="162913"/>
</workbook>
</file>

<file path=xl/calcChain.xml><?xml version="1.0" encoding="utf-8"?>
<calcChain xmlns="http://schemas.openxmlformats.org/spreadsheetml/2006/main">
  <c r="AH54" i="19" l="1"/>
  <c r="O14" i="19" l="1"/>
  <c r="E13" i="24"/>
  <c r="C11" i="24"/>
  <c r="H7" i="24"/>
  <c r="G11" i="24"/>
  <c r="C17" i="24"/>
  <c r="J8" i="24"/>
  <c r="H19" i="24"/>
  <c r="H13" i="24"/>
  <c r="G18" i="24"/>
  <c r="C12" i="24"/>
  <c r="C7" i="24"/>
  <c r="J12" i="24"/>
  <c r="N15" i="24"/>
  <c r="H9" i="24"/>
  <c r="J11" i="24"/>
  <c r="K18" i="24"/>
  <c r="G19" i="24"/>
  <c r="H11" i="24"/>
  <c r="J14" i="24"/>
  <c r="G8" i="24"/>
  <c r="N8" i="24"/>
  <c r="G14" i="24"/>
  <c r="G13" i="24"/>
  <c r="E9" i="24"/>
  <c r="N11" i="24"/>
  <c r="E16" i="24"/>
  <c r="D18" i="24"/>
  <c r="D13" i="24"/>
  <c r="E7" i="24"/>
  <c r="K17" i="24"/>
  <c r="J20" i="24"/>
  <c r="G17" i="24"/>
  <c r="G12" i="24"/>
  <c r="D14" i="24"/>
  <c r="N14" i="24"/>
  <c r="H12" i="24"/>
  <c r="E12" i="24"/>
  <c r="D10" i="24"/>
  <c r="N7" i="24"/>
  <c r="N20" i="24"/>
  <c r="N18" i="24"/>
  <c r="K14" i="24"/>
  <c r="C16" i="24"/>
  <c r="E17" i="24"/>
  <c r="K8" i="24"/>
  <c r="C15" i="24"/>
  <c r="C8" i="24"/>
  <c r="J18" i="24"/>
  <c r="E14" i="24"/>
  <c r="G20" i="24"/>
  <c r="H15" i="24"/>
  <c r="E8" i="24"/>
  <c r="D9" i="24"/>
  <c r="D6" i="24"/>
  <c r="C14" i="24"/>
  <c r="K12" i="24"/>
  <c r="D11" i="24"/>
  <c r="E10" i="24"/>
  <c r="K20" i="24"/>
  <c r="C9" i="24"/>
  <c r="J10" i="24"/>
  <c r="K13" i="24"/>
  <c r="N12" i="24"/>
  <c r="G15" i="24"/>
  <c r="G16" i="24"/>
  <c r="D20" i="24"/>
  <c r="N17" i="24"/>
  <c r="G7" i="24"/>
  <c r="E11" i="24"/>
  <c r="H8" i="24"/>
  <c r="D17" i="24"/>
  <c r="N13" i="24"/>
  <c r="K9" i="24"/>
  <c r="K10" i="24"/>
  <c r="H10" i="24"/>
  <c r="H20" i="24"/>
  <c r="J17" i="24"/>
  <c r="D7" i="24"/>
  <c r="C20" i="24"/>
  <c r="H14" i="24"/>
  <c r="C18" i="24"/>
  <c r="K15" i="24"/>
  <c r="G10" i="24"/>
  <c r="K7" i="24"/>
  <c r="G9" i="24"/>
  <c r="N19" i="24"/>
  <c r="E20" i="24"/>
  <c r="H18" i="24"/>
  <c r="N9" i="24"/>
  <c r="J13" i="24"/>
  <c r="J16" i="24"/>
  <c r="D19" i="24"/>
  <c r="N10" i="24"/>
  <c r="E19" i="24"/>
  <c r="C10" i="24"/>
  <c r="E15" i="24"/>
  <c r="D16" i="24"/>
  <c r="H17" i="24"/>
  <c r="H16" i="24"/>
  <c r="J7" i="24"/>
  <c r="K19" i="24"/>
  <c r="J15" i="24"/>
  <c r="C6" i="24"/>
  <c r="D15" i="24"/>
  <c r="K16" i="24"/>
  <c r="D8" i="24"/>
  <c r="C13" i="24"/>
  <c r="E18" i="24"/>
  <c r="J9" i="24"/>
  <c r="J19" i="24"/>
  <c r="K11" i="24"/>
  <c r="N16" i="24"/>
  <c r="C19" i="24"/>
  <c r="D12" i="24"/>
  <c r="L20" i="24" l="1"/>
  <c r="L15" i="24"/>
  <c r="L17" i="24"/>
  <c r="L14" i="24"/>
  <c r="L11" i="24"/>
  <c r="L8" i="24"/>
  <c r="L18" i="24"/>
  <c r="L9" i="24"/>
  <c r="L12" i="24"/>
  <c r="L19" i="24"/>
  <c r="L16" i="24"/>
  <c r="L13" i="24"/>
  <c r="L10" i="24"/>
  <c r="L7" i="24"/>
  <c r="M8" i="24"/>
  <c r="F8" i="24"/>
  <c r="M12" i="24"/>
  <c r="M18" i="24"/>
  <c r="M7" i="24"/>
  <c r="M14" i="24"/>
  <c r="M19" i="24"/>
  <c r="F11" i="24"/>
  <c r="E6" i="24"/>
  <c r="M9" i="24"/>
  <c r="F17" i="24"/>
  <c r="F13" i="24"/>
  <c r="M15" i="24"/>
  <c r="F16" i="24"/>
  <c r="F12" i="24"/>
  <c r="F14" i="24"/>
  <c r="F19" i="24"/>
  <c r="F10" i="24"/>
  <c r="F18" i="24"/>
  <c r="F20" i="24"/>
  <c r="M17" i="24"/>
  <c r="M20" i="24"/>
  <c r="M13" i="24"/>
  <c r="F7" i="24"/>
  <c r="F15" i="24"/>
  <c r="M16" i="24"/>
  <c r="M10" i="24"/>
  <c r="F9" i="24"/>
  <c r="M11" i="24"/>
  <c r="O20" i="24" l="1"/>
  <c r="I20" i="24"/>
  <c r="I17" i="24"/>
  <c r="I12" i="24"/>
  <c r="I10" i="24"/>
  <c r="I15" i="24"/>
  <c r="O7" i="24"/>
  <c r="I13" i="24"/>
  <c r="O14" i="24"/>
  <c r="O9" i="24"/>
  <c r="O18" i="24"/>
  <c r="O8" i="24"/>
  <c r="O17" i="24"/>
  <c r="I18" i="24"/>
  <c r="O12" i="24"/>
  <c r="O13" i="24"/>
  <c r="I16" i="24"/>
  <c r="I19" i="24"/>
  <c r="I14" i="24"/>
  <c r="I8" i="24"/>
  <c r="O16" i="24"/>
  <c r="I11" i="24"/>
  <c r="O11" i="24"/>
  <c r="O15" i="24"/>
  <c r="O19" i="24"/>
  <c r="O10" i="24"/>
  <c r="I9" i="24"/>
  <c r="I7" i="24"/>
  <c r="P20" i="24" l="1"/>
  <c r="P16" i="24"/>
  <c r="P19" i="24"/>
  <c r="P10" i="24"/>
  <c r="P7" i="24"/>
  <c r="P12" i="24"/>
  <c r="P17" i="24"/>
  <c r="P9" i="24"/>
  <c r="P8" i="24"/>
  <c r="P18" i="24"/>
  <c r="P13" i="24"/>
  <c r="P14" i="24"/>
  <c r="P15" i="24"/>
  <c r="P11" i="24"/>
  <c r="F113" i="19" l="1"/>
  <c r="AI81" i="19" s="1"/>
  <c r="F79" i="19"/>
  <c r="AI14" i="19" s="1"/>
  <c r="F72" i="19"/>
  <c r="Y14" i="19" s="1"/>
  <c r="K6" i="24"/>
  <c r="G6" i="24"/>
  <c r="H6" i="24"/>
  <c r="C179" i="19" l="1"/>
  <c r="C180" i="19"/>
  <c r="C192" i="19"/>
  <c r="C193" i="19"/>
  <c r="C194" i="19"/>
  <c r="C195" i="19"/>
  <c r="C196" i="19"/>
  <c r="C197" i="19"/>
  <c r="C198" i="19"/>
  <c r="C199" i="19"/>
  <c r="C200" i="19"/>
  <c r="C201" i="19"/>
  <c r="C202" i="19"/>
  <c r="C203" i="19"/>
  <c r="C204" i="19"/>
  <c r="C205" i="19"/>
  <c r="F6" i="24"/>
  <c r="AA116" i="19" l="1"/>
  <c r="B193" i="19"/>
  <c r="B194" i="19"/>
  <c r="B195" i="19"/>
  <c r="B196" i="19"/>
  <c r="B197" i="19"/>
  <c r="B198" i="19"/>
  <c r="B199" i="19"/>
  <c r="B200" i="19"/>
  <c r="B201" i="19"/>
  <c r="B202" i="19"/>
  <c r="B203" i="19"/>
  <c r="B204" i="19"/>
  <c r="B205" i="19"/>
  <c r="B192" i="19"/>
  <c r="B180" i="19"/>
  <c r="B179" i="19"/>
  <c r="Y81" i="19" l="1"/>
  <c r="J6" i="24"/>
  <c r="L6" i="24" l="1"/>
  <c r="F141" i="19"/>
  <c r="AI116" i="19" s="1"/>
  <c r="N6" i="24"/>
  <c r="L21" i="24" l="1"/>
  <c r="AH52" i="28"/>
  <c r="AH48" i="28"/>
  <c r="AH44" i="28"/>
  <c r="AH40" i="28"/>
  <c r="AH36" i="28"/>
  <c r="AH32" i="28"/>
  <c r="AH28" i="28"/>
  <c r="AH24" i="28"/>
  <c r="AH20" i="28"/>
  <c r="AH33" i="28"/>
  <c r="AH21" i="28"/>
  <c r="AH51" i="28"/>
  <c r="AH47" i="28"/>
  <c r="AH43" i="28"/>
  <c r="AH39" i="28"/>
  <c r="AH35" i="28"/>
  <c r="AH31" i="28"/>
  <c r="AH27" i="28"/>
  <c r="AH23" i="28"/>
  <c r="AH19" i="28"/>
  <c r="AH41" i="28"/>
  <c r="AH25" i="28"/>
  <c r="AH50" i="28"/>
  <c r="AH46" i="28"/>
  <c r="AH42" i="28"/>
  <c r="AH38" i="28"/>
  <c r="AH34" i="28"/>
  <c r="AH30" i="28"/>
  <c r="AH26" i="28"/>
  <c r="AH22" i="28"/>
  <c r="AH49" i="28"/>
  <c r="AH45" i="28"/>
  <c r="AH37" i="28"/>
  <c r="AH29" i="28"/>
  <c r="AH18" i="28"/>
  <c r="AD52" i="28"/>
  <c r="AD48" i="28"/>
  <c r="AD44" i="28"/>
  <c r="AD40" i="28"/>
  <c r="AD36" i="28"/>
  <c r="AD32" i="28"/>
  <c r="AD28" i="28"/>
  <c r="AD24" i="28"/>
  <c r="AD20" i="28"/>
  <c r="AD50" i="28"/>
  <c r="AD42" i="28"/>
  <c r="AD38" i="28"/>
  <c r="AD30" i="28"/>
  <c r="AD22" i="28"/>
  <c r="AD45" i="28"/>
  <c r="AD37" i="28"/>
  <c r="AD29" i="28"/>
  <c r="AD21" i="28"/>
  <c r="AD51" i="28"/>
  <c r="AD47" i="28"/>
  <c r="AD43" i="28"/>
  <c r="AD39" i="28"/>
  <c r="AD35" i="28"/>
  <c r="AD31" i="28"/>
  <c r="AD27" i="28"/>
  <c r="AD23" i="28"/>
  <c r="AD19" i="28"/>
  <c r="AD46" i="28"/>
  <c r="AD34" i="28"/>
  <c r="AD26" i="28"/>
  <c r="AD49" i="28"/>
  <c r="AD41" i="28"/>
  <c r="AD33" i="28"/>
  <c r="AD25" i="28"/>
  <c r="AD18" i="28"/>
  <c r="M6" i="24"/>
  <c r="O6" i="24" l="1"/>
  <c r="O21" i="24" s="1"/>
  <c r="AH53" i="28"/>
  <c r="I6" i="24" l="1"/>
  <c r="P6" i="24" s="1"/>
  <c r="AR24" i="28"/>
  <c r="I21" i="24" l="1"/>
  <c r="P21" i="24" s="1"/>
  <c r="AR52" i="28"/>
  <c r="AN52" i="28"/>
  <c r="AR51" i="28"/>
  <c r="AN51" i="28"/>
  <c r="AN50" i="28"/>
  <c r="AR50" i="28"/>
  <c r="AN49" i="28"/>
  <c r="AR49" i="28"/>
  <c r="AN48" i="28"/>
  <c r="AR48" i="28"/>
  <c r="AR47" i="28"/>
  <c r="AN47" i="28"/>
  <c r="AR46" i="28"/>
  <c r="AN46" i="28"/>
  <c r="AR45" i="28"/>
  <c r="AN45" i="28"/>
  <c r="AN44" i="28"/>
  <c r="AR44" i="28"/>
  <c r="AR43" i="28"/>
  <c r="AN43" i="28"/>
  <c r="AN42" i="28"/>
  <c r="AR42" i="28"/>
  <c r="AN41" i="28"/>
  <c r="AR41" i="28"/>
  <c r="AR40" i="28"/>
  <c r="AN40" i="28"/>
  <c r="AR39" i="28"/>
  <c r="AN39" i="28"/>
  <c r="AR38" i="28"/>
  <c r="AN38" i="28"/>
  <c r="AN37" i="28"/>
  <c r="AR37" i="28"/>
  <c r="AN36" i="28"/>
  <c r="AR36" i="28"/>
  <c r="AR35" i="28"/>
  <c r="AN35" i="28"/>
  <c r="AR34" i="28"/>
  <c r="AN34" i="28"/>
  <c r="AR33" i="28"/>
  <c r="AN33" i="28"/>
  <c r="AR32" i="28"/>
  <c r="AN32" i="28"/>
  <c r="AN31" i="28"/>
  <c r="AR31" i="28"/>
  <c r="AN30" i="28"/>
  <c r="AR30" i="28"/>
  <c r="AN29" i="28"/>
  <c r="AR29" i="28"/>
  <c r="AR28" i="28"/>
  <c r="AN28" i="28"/>
  <c r="AN24" i="28"/>
  <c r="AN25" i="28"/>
  <c r="AR25" i="28"/>
  <c r="AR22" i="28"/>
  <c r="AN22" i="28"/>
  <c r="AN21" i="28"/>
  <c r="AR21" i="28"/>
  <c r="AN20" i="28"/>
  <c r="AR20" i="28"/>
  <c r="AR19" i="28"/>
  <c r="AN19" i="28"/>
  <c r="AR27" i="28"/>
  <c r="AN27" i="28"/>
  <c r="AR23" i="28"/>
  <c r="AN23" i="28"/>
  <c r="AR18" i="28"/>
  <c r="AR26" i="28"/>
  <c r="AN26" i="28"/>
  <c r="AN18" i="28"/>
  <c r="AN53" i="28" l="1"/>
  <c r="AR53" i="28"/>
  <c r="T52" i="28" l="1"/>
  <c r="X52" i="28"/>
  <c r="T51" i="28"/>
  <c r="X51" i="28"/>
  <c r="X50" i="28"/>
  <c r="T50" i="28"/>
  <c r="T49" i="28"/>
  <c r="X49" i="28"/>
  <c r="X48" i="28"/>
  <c r="T48" i="28"/>
  <c r="T47" i="28"/>
  <c r="X47" i="28"/>
  <c r="X46" i="28"/>
  <c r="T46" i="28"/>
  <c r="T45" i="28"/>
  <c r="X45" i="28"/>
  <c r="X44" i="28"/>
  <c r="T44" i="28"/>
  <c r="X43" i="28"/>
  <c r="T43" i="28"/>
  <c r="X42" i="28"/>
  <c r="T42" i="28"/>
  <c r="X41" i="28"/>
  <c r="T41" i="28"/>
  <c r="T40" i="28"/>
  <c r="X40" i="28"/>
  <c r="T39" i="28"/>
  <c r="X39" i="28"/>
  <c r="T38" i="28"/>
  <c r="X38" i="28"/>
  <c r="T37" i="28"/>
  <c r="X37" i="28"/>
  <c r="T36" i="28"/>
  <c r="X36" i="28"/>
  <c r="X35" i="28"/>
  <c r="T35" i="28"/>
  <c r="T34" i="28"/>
  <c r="X34" i="28"/>
  <c r="T33" i="28"/>
  <c r="X33" i="28"/>
  <c r="T32" i="28"/>
  <c r="X32" i="28"/>
  <c r="X31" i="28"/>
  <c r="T31" i="28"/>
  <c r="T30" i="28"/>
  <c r="X30" i="28"/>
  <c r="X29" i="28"/>
  <c r="T29" i="28"/>
  <c r="T28" i="28"/>
  <c r="X28" i="28"/>
  <c r="T25" i="28"/>
  <c r="X25" i="28"/>
  <c r="T24" i="28"/>
  <c r="X24" i="28"/>
  <c r="T22" i="28"/>
  <c r="X22" i="28"/>
  <c r="X21" i="28"/>
  <c r="T21" i="28"/>
  <c r="T20" i="28"/>
  <c r="X20" i="28"/>
  <c r="X19" i="28"/>
  <c r="T19" i="28"/>
  <c r="T27" i="28"/>
  <c r="X27" i="28"/>
  <c r="T23" i="28"/>
  <c r="X23" i="28"/>
  <c r="AD53" i="28"/>
  <c r="T26" i="28"/>
  <c r="X26" i="28"/>
  <c r="X18" i="28"/>
  <c r="T18" i="28"/>
  <c r="T53" i="28" l="1"/>
  <c r="X53" i="28"/>
  <c r="T54" i="28" s="1"/>
</calcChain>
</file>

<file path=xl/sharedStrings.xml><?xml version="1.0" encoding="utf-8"?>
<sst xmlns="http://schemas.openxmlformats.org/spreadsheetml/2006/main" count="560" uniqueCount="247">
  <si>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</si>
  <si>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</si>
  <si>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</si>
  <si>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</si>
  <si>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</si>
  <si>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</si>
  <si>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</si>
  <si>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</si>
  <si>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</si>
  <si>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</si>
  <si>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</si>
  <si>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</si>
  <si>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</si>
  <si>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</si>
  <si>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</si>
  <si>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</si>
  <si>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</si>
  <si>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</si>
  <si>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</si>
  <si>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</si>
  <si>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</si>
  <si>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</si>
  <si>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</si>
  <si>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</si>
  <si>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</si>
  <si>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</si>
  <si>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</si>
  <si>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</si>
  <si>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</si>
  <si>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</si>
  <si>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</si>
  <si>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</si>
  <si>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</si>
  <si>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</si>
  <si>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</si>
  <si>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</si>
  <si>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</si>
  <si>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</si>
  <si>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</si>
  <si>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</si>
  <si>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</si>
  <si>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</si>
  <si>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</si>
  <si>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</si>
  <si>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</si>
  <si>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</si>
  <si>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</si>
  <si>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</si>
  <si>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</si>
  <si>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</si>
  <si>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</si>
  <si>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</si>
  <si>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</si>
  <si>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</si>
  <si>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</si>
  <si>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</si>
  <si>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</si>
  <si>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</si>
  <si>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</si>
  <si>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</si>
  <si>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</si>
  <si>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</si>
  <si>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</si>
  <si>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</si>
  <si>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</si>
  <si>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</si>
  <si>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</si>
  <si>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</si>
  <si>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</si>
  <si>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</si>
  <si>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</si>
  <si>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</si>
  <si>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</si>
  <si>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</si>
  <si>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</si>
  <si>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</si>
  <si>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</si>
  <si>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</si>
  <si>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</si>
  <si>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</si>
  <si>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</si>
  <si>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</si>
  <si>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</si>
  <si>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</si>
  <si>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</si>
  <si>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（ウ）</t>
    <phoneticPr fontId="2"/>
  </si>
  <si>
    <t>（ウ）</t>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</si>
  <si>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</si>
  <si>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</si>
  <si>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</si>
  <si>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</si>
  <si>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</si>
  <si>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</si>
  <si>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</si>
  <si>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</si>
  <si>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</si>
  <si>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</si>
  <si>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</si>
  <si>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</si>
  <si>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</si>
  <si>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</si>
  <si>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</si>
  <si>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</si>
  <si>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</si>
  <si>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</si>
  <si>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</si>
  <si>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</si>
  <si>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</si>
  <si>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</si>
  <si>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</si>
  <si>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</si>
  <si>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</si>
  <si>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</si>
  <si>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</si>
  <si>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</si>
  <si>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</si>
  <si>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</si>
  <si>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</si>
  <si>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</si>
  <si>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</si>
  <si>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</si>
  <si>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</si>
  <si>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</si>
  <si>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</si>
  <si>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</si>
  <si>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</si>
  <si>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</si>
  <si>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</si>
  <si>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</si>
  <si>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</si>
  <si>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</si>
  <si>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</si>
  <si>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</si>
  <si>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</si>
  <si>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</si>
  <si>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</si>
  <si>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</si>
  <si>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</si>
  <si>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</si>
  <si>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</si>
  <si>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</si>
  <si>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 xml:space="preserve"> （ア）</t>
    <phoneticPr fontId="2"/>
  </si>
  <si>
    <t xml:space="preserve"> （イ）</t>
    <phoneticPr fontId="2"/>
  </si>
  <si>
    <t xml:space="preserve"> （イ）</t>
    <phoneticPr fontId="2"/>
  </si>
  <si>
    <t>※積算内訳合計①の額の千円未満切り捨て</t>
    <rPh sb="1" eb="5">
      <t>セキサンウチワケ</t>
    </rPh>
    <rPh sb="5" eb="7">
      <t>ゴウケイ</t>
    </rPh>
    <rPh sb="9" eb="10">
      <t>ガク</t>
    </rPh>
    <rPh sb="11" eb="12">
      <t>セン</t>
    </rPh>
    <rPh sb="12" eb="15">
      <t>エンミマン</t>
    </rPh>
    <rPh sb="15" eb="16">
      <t>キ</t>
    </rPh>
    <rPh sb="17" eb="18">
      <t>ス</t>
    </rPh>
    <phoneticPr fontId="2"/>
  </si>
  <si>
    <t>※積算内訳合計②の額の千円未満切り捨て</t>
    <rPh sb="1" eb="5">
      <t>セキサンウチワケ</t>
    </rPh>
    <rPh sb="5" eb="7">
      <t>ゴウケイ</t>
    </rPh>
    <rPh sb="9" eb="10">
      <t>ガク</t>
    </rPh>
    <rPh sb="11" eb="12">
      <t>セン</t>
    </rPh>
    <rPh sb="12" eb="15">
      <t>エンミマン</t>
    </rPh>
    <rPh sb="15" eb="16">
      <t>キ</t>
    </rPh>
    <rPh sb="17" eb="18">
      <t>ス</t>
    </rPh>
    <phoneticPr fontId="2"/>
  </si>
  <si>
    <t>※積算内訳合計③の額の千円未満切り捨て</t>
    <rPh sb="1" eb="7">
      <t>セキサンウチワケゴウケイ</t>
    </rPh>
    <rPh sb="9" eb="10">
      <t>ガク</t>
    </rPh>
    <rPh sb="11" eb="12">
      <t>セン</t>
    </rPh>
    <rPh sb="12" eb="15">
      <t>エンミマン</t>
    </rPh>
    <rPh sb="15" eb="16">
      <t>キ</t>
    </rPh>
    <rPh sb="17" eb="18">
      <t>ス</t>
    </rPh>
    <phoneticPr fontId="2"/>
  </si>
  <si>
    <t>　※下から該当する区分を選択して記入</t>
    <rPh sb="2" eb="3">
      <t>シタ</t>
    </rPh>
    <rPh sb="5" eb="7">
      <t>ガイトウ</t>
    </rPh>
    <rPh sb="9" eb="11">
      <t>クブン</t>
    </rPh>
    <rPh sb="12" eb="14">
      <t>センタク</t>
    </rPh>
    <rPh sb="16" eb="18">
      <t>キニュウ</t>
    </rPh>
    <phoneticPr fontId="2"/>
  </si>
  <si>
    <t>（ア）</t>
    <phoneticPr fontId="2"/>
  </si>
  <si>
    <t>（イ）</t>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</si>
  <si>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</si>
  <si>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</si>
  <si>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</si>
  <si>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（様式第１号別紙２）</t>
    <rPh sb="1" eb="4">
      <t>ヨウシキダイ</t>
    </rPh>
    <rPh sb="5" eb="6">
      <t>ゴウ</t>
    </rPh>
    <rPh sb="6" eb="8">
      <t>ベッシ</t>
    </rPh>
    <phoneticPr fontId="2"/>
  </si>
  <si>
    <t>本Excelを各事業所に配布し、様式第１号別紙４（個票）を記入するように依頼　</t>
    <rPh sb="0" eb="1">
      <t>ホン</t>
    </rPh>
    <rPh sb="7" eb="8">
      <t>カク</t>
    </rPh>
    <rPh sb="8" eb="11">
      <t>ジギョウショ</t>
    </rPh>
    <rPh sb="12" eb="14">
      <t>ハイフ</t>
    </rPh>
    <rPh sb="16" eb="18">
      <t>ヨウシキ</t>
    </rPh>
    <rPh sb="18" eb="19">
      <t>ダイ</t>
    </rPh>
    <rPh sb="20" eb="21">
      <t>ゴウ</t>
    </rPh>
    <rPh sb="21" eb="23">
      <t>ベッシ</t>
    </rPh>
    <rPh sb="25" eb="27">
      <t>コヒョウ</t>
    </rPh>
    <rPh sb="29" eb="31">
      <t>キニュウ</t>
    </rPh>
    <rPh sb="36" eb="38">
      <t>イライ</t>
    </rPh>
    <phoneticPr fontId="2"/>
  </si>
  <si>
    <t xml:space="preserve">様式第１号別紙４（個票●）の着色セルを入力（黄色セル：必要情報の入力・該当する取組内容のチェック、緑色セル：クリックしてプルダウンから選択）し、事業者（法人本部）へ返送
</t>
    <rPh sb="0" eb="2">
      <t>ヨウシキ</t>
    </rPh>
    <rPh sb="2" eb="3">
      <t>ダイ</t>
    </rPh>
    <rPh sb="4" eb="5">
      <t>ゴウ</t>
    </rPh>
    <rPh sb="5" eb="7">
      <t>ベッシ</t>
    </rPh>
    <rPh sb="9" eb="11">
      <t>コヒョウ</t>
    </rPh>
    <rPh sb="14" eb="16">
      <t>チャクショク</t>
    </rPh>
    <rPh sb="19" eb="21">
      <t>ニュウリョク</t>
    </rPh>
    <rPh sb="22" eb="24">
      <t>キイロ</t>
    </rPh>
    <rPh sb="27" eb="29">
      <t>ヒツヨウ</t>
    </rPh>
    <rPh sb="29" eb="31">
      <t>ジョウホウ</t>
    </rPh>
    <rPh sb="32" eb="34">
      <t>ニュウリョク</t>
    </rPh>
    <rPh sb="35" eb="37">
      <t>ガイトウ</t>
    </rPh>
    <rPh sb="39" eb="41">
      <t>トリクミ</t>
    </rPh>
    <rPh sb="41" eb="43">
      <t>ナイヨウ</t>
    </rPh>
    <rPh sb="49" eb="51">
      <t>ミドリイロ</t>
    </rPh>
    <rPh sb="67" eb="69">
      <t>センタク</t>
    </rPh>
    <rPh sb="72" eb="75">
      <t>ジギョウシャ</t>
    </rPh>
    <rPh sb="76" eb="78">
      <t>ホウジン</t>
    </rPh>
    <rPh sb="78" eb="80">
      <t>ホンブ</t>
    </rPh>
    <rPh sb="82" eb="84">
      <t>ヘンソウ</t>
    </rPh>
    <phoneticPr fontId="2"/>
  </si>
  <si>
    <t>様式第１号別紙３（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2" eb="3">
      <t>ダイ</t>
    </rPh>
    <rPh sb="4" eb="5">
      <t>ゴウ</t>
    </rPh>
    <rPh sb="5" eb="7">
      <t>ベッシ</t>
    </rPh>
    <rPh sb="16" eb="19">
      <t>シンセイガク</t>
    </rPh>
    <rPh sb="19" eb="21">
      <t>イチラン</t>
    </rPh>
    <rPh sb="23" eb="27">
      <t>ゼンジギョウショ</t>
    </rPh>
    <rPh sb="27" eb="28">
      <t>ブン</t>
    </rPh>
    <rPh sb="29" eb="30">
      <t>タダ</t>
    </rPh>
    <rPh sb="32" eb="34">
      <t>ハンエイ</t>
    </rPh>
    <rPh sb="40" eb="42">
      <t>カクニン</t>
    </rPh>
    <rPh sb="65" eb="66">
      <t>ギョウ</t>
    </rPh>
    <rPh sb="78" eb="79">
      <t>ミギ</t>
    </rPh>
    <phoneticPr fontId="2"/>
  </si>
  <si>
    <t>　※定員は短期入所系、入所施設・居住系のみ記入</t>
    <rPh sb="2" eb="4">
      <t>テイイン</t>
    </rPh>
    <rPh sb="21" eb="23">
      <t>キニュウ</t>
    </rPh>
    <phoneticPr fontId="2"/>
  </si>
  <si>
    <t>対象経費</t>
    <rPh sb="0" eb="4">
      <t>タイショウケイヒ</t>
    </rPh>
    <phoneticPr fontId="2"/>
  </si>
  <si>
    <t>【緊急時の介護人材確保に係る費用】</t>
    <rPh sb="1" eb="4">
      <t>キンキュウジ</t>
    </rPh>
    <rPh sb="5" eb="11">
      <t>カイゴジンザイカクホ</t>
    </rPh>
    <rPh sb="12" eb="13">
      <t>カカ</t>
    </rPh>
    <rPh sb="14" eb="16">
      <t>ヒヨウ</t>
    </rPh>
    <phoneticPr fontId="2"/>
  </si>
  <si>
    <t>①職員の感染等による人員不足に伴う介護人材の確保</t>
    <rPh sb="1" eb="3">
      <t>ショクイン</t>
    </rPh>
    <rPh sb="4" eb="7">
      <t>カンセントウ</t>
    </rPh>
    <rPh sb="10" eb="14">
      <t>ジンインブソク</t>
    </rPh>
    <rPh sb="15" eb="16">
      <t>トモナ</t>
    </rPh>
    <rPh sb="17" eb="21">
      <t>カイゴジンザイ</t>
    </rPh>
    <rPh sb="22" eb="24">
      <t>カクホ</t>
    </rPh>
    <phoneticPr fontId="2"/>
  </si>
  <si>
    <t>②通所系サービスの代替サービス提供に伴う介護人材の確保</t>
    <rPh sb="1" eb="4">
      <t>ツウショケイ</t>
    </rPh>
    <rPh sb="9" eb="11">
      <t>ダイタイ</t>
    </rPh>
    <rPh sb="15" eb="17">
      <t>テイキョウ</t>
    </rPh>
    <rPh sb="18" eb="19">
      <t>トモナ</t>
    </rPh>
    <rPh sb="20" eb="24">
      <t>カイゴジンザイ</t>
    </rPh>
    <rPh sb="25" eb="27">
      <t>カクホ</t>
    </rPh>
    <phoneticPr fontId="2"/>
  </si>
  <si>
    <t>緊急雇用に係る費用、割増賃金・手当、職業紹介料、損害賠償保険の加入費用</t>
    <rPh sb="0" eb="4">
      <t>キンキュウコヨウ</t>
    </rPh>
    <rPh sb="5" eb="6">
      <t>カカ</t>
    </rPh>
    <phoneticPr fontId="2"/>
  </si>
  <si>
    <t>【職場環境の復旧・環境整備に係る費用】</t>
    <rPh sb="1" eb="5">
      <t>ショクバカンキョウ</t>
    </rPh>
    <rPh sb="6" eb="8">
      <t>フッキュウ</t>
    </rPh>
    <rPh sb="9" eb="13">
      <t>カンキョウセイビ</t>
    </rPh>
    <rPh sb="14" eb="15">
      <t>カカ</t>
    </rPh>
    <rPh sb="16" eb="18">
      <t>ヒヨウ</t>
    </rPh>
    <phoneticPr fontId="2"/>
  </si>
  <si>
    <t>③介護サービス事業所・施設等の消毒、清掃費用</t>
    <rPh sb="1" eb="3">
      <t>カイゴ</t>
    </rPh>
    <rPh sb="7" eb="10">
      <t>ジギョウショ</t>
    </rPh>
    <rPh sb="11" eb="14">
      <t>シセツトウ</t>
    </rPh>
    <rPh sb="15" eb="17">
      <t>ショウドク</t>
    </rPh>
    <rPh sb="18" eb="22">
      <t>セイソウヒヨウ</t>
    </rPh>
    <phoneticPr fontId="2"/>
  </si>
  <si>
    <t>④感染性廃棄物の処理費用</t>
    <rPh sb="1" eb="7">
      <t>カンセンセイハイキブツ</t>
    </rPh>
    <rPh sb="8" eb="12">
      <t>ショリヒヨウ</t>
    </rPh>
    <phoneticPr fontId="2"/>
  </si>
  <si>
    <t>⑥通所系サービスの代替サービス提供のための費用</t>
    <rPh sb="1" eb="4">
      <t>ツウショケイ</t>
    </rPh>
    <rPh sb="9" eb="11">
      <t>ダイタイ</t>
    </rPh>
    <rPh sb="15" eb="17">
      <t>テイキョウ</t>
    </rPh>
    <rPh sb="21" eb="23">
      <t>ヒヨウ</t>
    </rPh>
    <phoneticPr fontId="2"/>
  </si>
  <si>
    <t>◯職員の感染等による人員不足に伴う介護人材の確保</t>
    <rPh sb="1" eb="3">
      <t>ショクイン</t>
    </rPh>
    <rPh sb="4" eb="7">
      <t>カンセントウ</t>
    </rPh>
    <rPh sb="10" eb="14">
      <t>ジンインブソク</t>
    </rPh>
    <rPh sb="15" eb="16">
      <t>トモナ</t>
    </rPh>
    <rPh sb="17" eb="21">
      <t>カイゴジンザイ</t>
    </rPh>
    <rPh sb="22" eb="24">
      <t>カクホ</t>
    </rPh>
    <phoneticPr fontId="2"/>
  </si>
  <si>
    <t>【緊急時の介護人材の確保に係る費用、職場環境の復旧・環境整備に係る費用】</t>
    <rPh sb="1" eb="4">
      <t>キンキュウジ</t>
    </rPh>
    <rPh sb="5" eb="9">
      <t>カイゴジンザイ</t>
    </rPh>
    <rPh sb="10" eb="12">
      <t>カクホ</t>
    </rPh>
    <rPh sb="13" eb="14">
      <t>カカ</t>
    </rPh>
    <rPh sb="15" eb="17">
      <t>ヒヨウ</t>
    </rPh>
    <rPh sb="18" eb="22">
      <t>ショクバカンキョウ</t>
    </rPh>
    <rPh sb="23" eb="25">
      <t>フッキュウ</t>
    </rPh>
    <rPh sb="26" eb="30">
      <t>カンキョウセイビ</t>
    </rPh>
    <rPh sb="31" eb="32">
      <t>カカ</t>
    </rPh>
    <rPh sb="33" eb="35">
      <t>ヒヨウ</t>
    </rPh>
    <phoneticPr fontId="2"/>
  </si>
  <si>
    <t>①通所系サービスの代替サービス提供に伴う介護人材の確保</t>
    <rPh sb="1" eb="4">
      <t>ツウショケイ</t>
    </rPh>
    <rPh sb="9" eb="11">
      <t>ダイタイ</t>
    </rPh>
    <rPh sb="15" eb="17">
      <t>テイキョウ</t>
    </rPh>
    <rPh sb="20" eb="24">
      <t>カイゴジンザイ</t>
    </rPh>
    <rPh sb="25" eb="27">
      <t>カクホ</t>
    </rPh>
    <phoneticPr fontId="2"/>
  </si>
  <si>
    <t>緊急雇用に係る費用、割増賃金・手当、職業紹介料、損害賠償保険の加入費用</t>
    <rPh sb="0" eb="4">
      <t>キンキュウコヨウ</t>
    </rPh>
    <rPh sb="5" eb="6">
      <t>カカ</t>
    </rPh>
    <rPh sb="7" eb="9">
      <t>ヒヨウ</t>
    </rPh>
    <rPh sb="10" eb="14">
      <t>ワリマシチンギン</t>
    </rPh>
    <rPh sb="15" eb="17">
      <t>テアテ</t>
    </rPh>
    <rPh sb="18" eb="23">
      <t>ショクギョウショウカイリョウ</t>
    </rPh>
    <rPh sb="24" eb="30">
      <t>ソンガイバイショウホケン</t>
    </rPh>
    <rPh sb="31" eb="35">
      <t>カニュウヒヨウ</t>
    </rPh>
    <phoneticPr fontId="2"/>
  </si>
  <si>
    <t>②通所系サービスの代替サービス提供のための費用</t>
    <rPh sb="1" eb="3">
      <t>ツウショ</t>
    </rPh>
    <rPh sb="3" eb="4">
      <t>ケイ</t>
    </rPh>
    <rPh sb="9" eb="11">
      <t>ダイタイ</t>
    </rPh>
    <rPh sb="15" eb="17">
      <t>テイキョウ</t>
    </rPh>
    <rPh sb="21" eb="23">
      <t>ヒヨウ</t>
    </rPh>
    <phoneticPr fontId="2"/>
  </si>
  <si>
    <t>【連携により緊急時の人材確保支援を行うための費用】</t>
    <rPh sb="1" eb="3">
      <t>レンケイ</t>
    </rPh>
    <rPh sb="6" eb="9">
      <t>キンキュウジ</t>
    </rPh>
    <rPh sb="10" eb="14">
      <t>ジンザイカクホ</t>
    </rPh>
    <rPh sb="14" eb="16">
      <t>シエン</t>
    </rPh>
    <rPh sb="17" eb="18">
      <t>オコナ</t>
    </rPh>
    <rPh sb="22" eb="24">
      <t>ヒヨウ</t>
    </rPh>
    <phoneticPr fontId="2"/>
  </si>
  <si>
    <t>◯感染が発生した事業所・施設等からの利用者受け入れに伴う介護人材確保</t>
    <rPh sb="1" eb="3">
      <t>カンセン</t>
    </rPh>
    <rPh sb="4" eb="6">
      <t>ハッセイ</t>
    </rPh>
    <rPh sb="8" eb="11">
      <t>ジギョウショ</t>
    </rPh>
    <rPh sb="12" eb="15">
      <t>シセツトウ</t>
    </rPh>
    <rPh sb="18" eb="21">
      <t>リヨウシャ</t>
    </rPh>
    <rPh sb="21" eb="22">
      <t>ウ</t>
    </rPh>
    <rPh sb="23" eb="24">
      <t>イ</t>
    </rPh>
    <rPh sb="26" eb="27">
      <t>トモナ</t>
    </rPh>
    <rPh sb="28" eb="30">
      <t>カイゴ</t>
    </rPh>
    <rPh sb="30" eb="32">
      <t>ジンザイ</t>
    </rPh>
    <rPh sb="32" eb="34">
      <t>カクホ</t>
    </rPh>
    <phoneticPr fontId="2"/>
  </si>
  <si>
    <t>※なお、②、⑥については、代替サービス提供期間の分に限る。</t>
    <rPh sb="13" eb="15">
      <t>ダイタイ</t>
    </rPh>
    <rPh sb="19" eb="23">
      <t>テイキョウキカン</t>
    </rPh>
    <rPh sb="24" eb="25">
      <t>ブン</t>
    </rPh>
    <rPh sb="26" eb="27">
      <t>カギ</t>
    </rPh>
    <phoneticPr fontId="2"/>
  </si>
  <si>
    <t>一定の要件に該当する自費検査費用（国実施要綱別添１のとおり。介護施設等に限る。）</t>
    <rPh sb="17" eb="18">
      <t>クニ</t>
    </rPh>
    <rPh sb="18" eb="22">
      <t>ジッシヨウコウ</t>
    </rPh>
    <phoneticPr fontId="2"/>
  </si>
  <si>
    <t>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t>
    <rPh sb="0" eb="7">
      <t>ダイタイバ</t>
    </rPh>
    <rPh sb="8" eb="11">
      <t>シヨウリョウ</t>
    </rPh>
    <rPh sb="17" eb="21">
      <t>ドウコウシドウ</t>
    </rPh>
    <rPh sb="23" eb="25">
      <t>シャキン</t>
    </rPh>
    <rPh sb="26" eb="30">
      <t>ダイタイバショ</t>
    </rPh>
    <rPh sb="31" eb="35">
      <t>リヨウシャタク</t>
    </rPh>
    <rPh sb="37" eb="39">
      <t>リョヒ</t>
    </rPh>
    <phoneticPr fontId="2"/>
  </si>
  <si>
    <t>※なお、①、②については、代替サービス提供期間の分に限る。</t>
    <rPh sb="13" eb="15">
      <t>ダイタイ</t>
    </rPh>
    <rPh sb="19" eb="23">
      <t>テイキョウキカン</t>
    </rPh>
    <rPh sb="24" eb="25">
      <t>ブン</t>
    </rPh>
    <rPh sb="26" eb="27">
      <t>カギ</t>
    </rPh>
    <phoneticPr fontId="2"/>
  </si>
  <si>
    <t>車や自転車のリース費用、通所できない利用者の安否確認等のためのタブレットのリース費用（通信費用は除く。）</t>
  </si>
  <si>
    <t>代替場所の確保（使用料）、ヘルパー同行指導への謝金、代替場所や利用者宅への旅費、訪問サービス提供に必要な</t>
    <rPh sb="0" eb="7">
      <t>ダイタイバ</t>
    </rPh>
    <rPh sb="8" eb="11">
      <t>シヨウリョウ</t>
    </rPh>
    <rPh sb="17" eb="21">
      <t>ドウコウシドウ</t>
    </rPh>
    <rPh sb="23" eb="25">
      <t>シャキン</t>
    </rPh>
    <rPh sb="26" eb="30">
      <t>ダイタイバショ</t>
    </rPh>
    <rPh sb="31" eb="35">
      <t>リヨウシャタク</t>
    </rPh>
    <rPh sb="37" eb="39">
      <t>リョヒ</t>
    </rPh>
    <phoneticPr fontId="2"/>
  </si>
  <si>
    <t>合　　計 （（ア）+（イ）+（ウ）)</t>
    <rPh sb="0" eb="1">
      <t>ゴウ</t>
    </rPh>
    <rPh sb="3" eb="4">
      <t>ケイ</t>
    </rPh>
    <phoneticPr fontId="2"/>
  </si>
  <si>
    <t>合計③</t>
    <phoneticPr fontId="2"/>
  </si>
  <si>
    <t xml:space="preserve">  福祉用具貸与事業所（国実施要綱３(1)ア(ア)の事業を除く）及び居宅療養管理指導事業所</t>
    <rPh sb="12" eb="13">
      <t>クニ</t>
    </rPh>
    <rPh sb="13" eb="17">
      <t>ジッシヨウコウ</t>
    </rPh>
    <phoneticPr fontId="2"/>
  </si>
  <si>
    <t>緊急時介護人材確・職場環境復旧等支援事業</t>
    <rPh sb="0" eb="3">
      <t>キンキュウジ</t>
    </rPh>
    <rPh sb="3" eb="7">
      <t>カイゴジンザイ</t>
    </rPh>
    <rPh sb="7" eb="8">
      <t>カク</t>
    </rPh>
    <rPh sb="9" eb="20">
      <t>ショクバカンキョウフッキュウトウシエンジギョウ</t>
    </rPh>
    <phoneticPr fontId="2"/>
  </si>
  <si>
    <t>個票及び様式第１号別紙３の内容が様式第１号別紙２（総括表）にも正しく反映されていることを確認するとともに、様式第１号別紙２（総括表）の記入欄（黄色セル）を記載</t>
    <rPh sb="0" eb="2">
      <t>コヒョウ</t>
    </rPh>
    <rPh sb="2" eb="3">
      <t>オヨ</t>
    </rPh>
    <rPh sb="4" eb="6">
      <t>ヨウシキ</t>
    </rPh>
    <rPh sb="6" eb="7">
      <t>ダイ</t>
    </rPh>
    <rPh sb="8" eb="9">
      <t>ゴウ</t>
    </rPh>
    <rPh sb="9" eb="11">
      <t>ベッシ</t>
    </rPh>
    <rPh sb="13" eb="15">
      <t>ナイヨウ</t>
    </rPh>
    <rPh sb="16" eb="18">
      <t>ヨウシキ</t>
    </rPh>
    <rPh sb="18" eb="19">
      <t>ダイ</t>
    </rPh>
    <rPh sb="20" eb="21">
      <t>ゴウ</t>
    </rPh>
    <rPh sb="21" eb="23">
      <t>ベッシ</t>
    </rPh>
    <rPh sb="25" eb="28">
      <t>ソウカツヒョウ</t>
    </rPh>
    <rPh sb="31" eb="32">
      <t>タダ</t>
    </rPh>
    <rPh sb="34" eb="36">
      <t>ハンエイ</t>
    </rPh>
    <rPh sb="44" eb="46">
      <t>カクニン</t>
    </rPh>
    <rPh sb="53" eb="55">
      <t>ヨウシキ</t>
    </rPh>
    <rPh sb="55" eb="56">
      <t>ダイ</t>
    </rPh>
    <rPh sb="57" eb="58">
      <t>ゴウ</t>
    </rPh>
    <rPh sb="58" eb="60">
      <t>ベッシ</t>
    </rPh>
    <rPh sb="62" eb="65">
      <t>ソウカツヒョウ</t>
    </rPh>
    <rPh sb="67" eb="70">
      <t>キニュウラン</t>
    </rPh>
    <rPh sb="71" eb="73">
      <t>キイロ</t>
    </rPh>
    <rPh sb="77" eb="79">
      <t>キサイ</t>
    </rPh>
    <phoneticPr fontId="2"/>
  </si>
  <si>
    <t>　介護老人福祉施設、地域密着型介護老人福祉施設、介護老人保健施設、介護医療院、介護療養型医療施設、</t>
    <phoneticPr fontId="2"/>
  </si>
  <si>
    <t>◯感染が発生した事業所・施設等への介護人材の応援派遣のための緊急雇用に係る費用、割増賃金・手当、職業紹介料、損害賠償保険の加入費用、職員派遣に係る旅費・宿泊費</t>
    <rPh sb="1" eb="3">
      <t>カンセン</t>
    </rPh>
    <rPh sb="4" eb="6">
      <t>ハッセイ</t>
    </rPh>
    <rPh sb="8" eb="11">
      <t>ジギョウショ</t>
    </rPh>
    <rPh sb="12" eb="15">
      <t>シセツトウ</t>
    </rPh>
    <rPh sb="17" eb="21">
      <t>カイゴジンザイ</t>
    </rPh>
    <rPh sb="22" eb="26">
      <t>オウエンハケン</t>
    </rPh>
    <phoneticPr fontId="2"/>
  </si>
  <si>
    <t>所要額①(円)</t>
    <rPh sb="0" eb="3">
      <t>ショヨウガク</t>
    </rPh>
    <rPh sb="5" eb="6">
      <t>エン</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</si>
  <si>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</si>
  <si>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所要額②(円)</t>
    <rPh sb="0" eb="3">
      <t>ショヨウガク</t>
    </rPh>
    <rPh sb="5" eb="6">
      <t>エン</t>
    </rPh>
    <phoneticPr fontId="2"/>
  </si>
  <si>
    <t>人数・日数等</t>
    <rPh sb="0" eb="2">
      <t>ニンズウ</t>
    </rPh>
    <rPh sb="3" eb="5">
      <t>ニッスウ</t>
    </rPh>
    <rPh sb="5" eb="6">
      <t>トウ</t>
    </rPh>
    <phoneticPr fontId="2"/>
  </si>
  <si>
    <t>所要額②(c)</t>
    <rPh sb="0" eb="3">
      <t>ショヨウガク</t>
    </rPh>
    <phoneticPr fontId="2"/>
  </si>
  <si>
    <t>（イ）</t>
    <phoneticPr fontId="2"/>
  </si>
  <si>
    <t>（ウ）感染者が発生した介護サービス事業所・施設等（以下のいずれかに該当）の利用者の受け入れや当該事業所・施設等に応援職員の派遣を　　　　行う事業所・施設等（※１～※４）
　A　（ア）の①に該当する介護サービス事業所・施設等
　B　感染症の拡大防止の観点から必要があり、自主的に休業した介護サービス事業所</t>
    <phoneticPr fontId="2"/>
  </si>
  <si>
    <t>基準単価(a)</t>
    <rPh sb="0" eb="2">
      <t>キジュン</t>
    </rPh>
    <rPh sb="2" eb="4">
      <t>タンカ</t>
    </rPh>
    <phoneticPr fontId="2"/>
  </si>
  <si>
    <t>所要額①(b)</t>
    <rPh sb="0" eb="3">
      <t>ショヨウガク</t>
    </rPh>
    <phoneticPr fontId="2"/>
  </si>
  <si>
    <t>基準単価(e）</t>
    <rPh sb="0" eb="2">
      <t>キジュン</t>
    </rPh>
    <rPh sb="2" eb="4">
      <t>タンカ</t>
    </rPh>
    <phoneticPr fontId="2"/>
  </si>
  <si>
    <t>所要額(f)</t>
    <rPh sb="0" eb="3">
      <t>ショヨウガク</t>
    </rPh>
    <phoneticPr fontId="2"/>
  </si>
  <si>
    <t>基準単価(h)</t>
    <rPh sb="0" eb="2">
      <t>キジュン</t>
    </rPh>
    <rPh sb="2" eb="4">
      <t>タンカ</t>
    </rPh>
    <phoneticPr fontId="2"/>
  </si>
  <si>
    <t>所要額(i)</t>
    <rPh sb="0" eb="3">
      <t>ショヨウガク</t>
    </rPh>
    <phoneticPr fontId="2"/>
  </si>
  <si>
    <t>　「基準単価(a)」、「基準単価(e)」及び「基準単価(h)」は、「令和５年度新型コロナウイルス感染症流行下における介護サービス事業所等のサービス提供体制確保事業実施要綱」の別添３に記載された基準単価を記入すること。</t>
    <rPh sb="2" eb="4">
      <t>キジュン</t>
    </rPh>
    <rPh sb="4" eb="6">
      <t>タンカ</t>
    </rPh>
    <rPh sb="12" eb="14">
      <t>キジュン</t>
    </rPh>
    <rPh sb="14" eb="16">
      <t>タンカ</t>
    </rPh>
    <rPh sb="20" eb="21">
      <t>オヨ</t>
    </rPh>
    <rPh sb="23" eb="27">
      <t>キジュンタンカ</t>
    </rPh>
    <rPh sb="34" eb="36">
      <t>レイワ</t>
    </rPh>
    <rPh sb="37" eb="39">
      <t>ネンド</t>
    </rPh>
    <rPh sb="39" eb="41">
      <t>シンガタ</t>
    </rPh>
    <rPh sb="48" eb="51">
      <t>カンセンショウ</t>
    </rPh>
    <rPh sb="51" eb="54">
      <t>リュウコウシタ</t>
    </rPh>
    <rPh sb="58" eb="60">
      <t>カイゴ</t>
    </rPh>
    <rPh sb="64" eb="68">
      <t>ジギョウショトウ</t>
    </rPh>
    <rPh sb="73" eb="81">
      <t>テイキョウタイセイカクホジギョウ</t>
    </rPh>
    <rPh sb="81" eb="85">
      <t>ジッシヨウコウ</t>
    </rPh>
    <phoneticPr fontId="2"/>
  </si>
  <si>
    <t>　「所要額①(b)」、「所要額②(c)」、「所要額(f)」及び「所要額(i)」は「（様式第１号別紙４）事業所・施設別個表」に記載した所要額（千円未満切り捨て）を記入すること。</t>
    <rPh sb="2" eb="5">
      <t>ショヨウガク</t>
    </rPh>
    <rPh sb="12" eb="15">
      <t>ショヨウガク</t>
    </rPh>
    <rPh sb="29" eb="30">
      <t>オヨ</t>
    </rPh>
    <rPh sb="42" eb="44">
      <t>ヨウシキ</t>
    </rPh>
    <rPh sb="44" eb="45">
      <t>ダイ</t>
    </rPh>
    <rPh sb="46" eb="47">
      <t>ゴウ</t>
    </rPh>
    <rPh sb="47" eb="49">
      <t>ベッシ</t>
    </rPh>
    <rPh sb="62" eb="64">
      <t>キサイ</t>
    </rPh>
    <rPh sb="66" eb="69">
      <t>ショヨウガク</t>
    </rPh>
    <rPh sb="70" eb="71">
      <t>セン</t>
    </rPh>
    <rPh sb="71" eb="74">
      <t>エンミマン</t>
    </rPh>
    <rPh sb="74" eb="75">
      <t>キ</t>
    </rPh>
    <rPh sb="76" eb="77">
      <t>ス</t>
    </rPh>
    <rPh sb="80" eb="82">
      <t>キニュウ</t>
    </rPh>
    <phoneticPr fontId="2"/>
  </si>
  <si>
    <t>　①利用者又は職員に感染者が発生した介護サービス事業所・施設等（職員に感染者と接触があった者が複数発生し、職員が不足し
　　　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t>
    <phoneticPr fontId="2"/>
  </si>
  <si>
    <t>・助成対象区分①及び②に該当する事業所・施設等の場合</t>
    <rPh sb="1" eb="3">
      <t>ジョセイ</t>
    </rPh>
    <rPh sb="3" eb="7">
      <t>タイショウクブン</t>
    </rPh>
    <rPh sb="8" eb="9">
      <t>オヨ</t>
    </rPh>
    <rPh sb="12" eb="14">
      <t>ガイトウ</t>
    </rPh>
    <rPh sb="16" eb="19">
      <t>ジギョウショ</t>
    </rPh>
    <rPh sb="20" eb="23">
      <t>シセツトウ</t>
    </rPh>
    <rPh sb="24" eb="26">
      <t>バアイ</t>
    </rPh>
    <phoneticPr fontId="2"/>
  </si>
  <si>
    <t>⑤感染者又は感染者と接触があった者が発生して在庫の不足が見込まれる衛生用品の購入費用</t>
    <rPh sb="1" eb="5">
      <t>カンセンシャマタ</t>
    </rPh>
    <rPh sb="6" eb="9">
      <t>カンセンシャ</t>
    </rPh>
    <rPh sb="10" eb="12">
      <t>セッショク</t>
    </rPh>
    <rPh sb="16" eb="17">
      <t>モノ</t>
    </rPh>
    <rPh sb="18" eb="20">
      <t>ハッセイ</t>
    </rPh>
    <rPh sb="22" eb="24">
      <t>ザイコ</t>
    </rPh>
    <rPh sb="25" eb="27">
      <t>フソク</t>
    </rPh>
    <rPh sb="28" eb="30">
      <t>ミコ</t>
    </rPh>
    <rPh sb="33" eb="37">
      <t>エイセイヨウヒン</t>
    </rPh>
    <rPh sb="38" eb="42">
      <t>コウニュウヒヨウ</t>
    </rPh>
    <phoneticPr fontId="2"/>
  </si>
  <si>
    <t>・助成対象区分③に該当する介護施設等の場合</t>
    <rPh sb="1" eb="7">
      <t>ジョセイタイショウクブン</t>
    </rPh>
    <rPh sb="9" eb="11">
      <t>ガイトウ</t>
    </rPh>
    <rPh sb="13" eb="15">
      <t>カイゴ</t>
    </rPh>
    <rPh sb="15" eb="18">
      <t>シセツトウ</t>
    </rPh>
    <rPh sb="19" eb="21">
      <t>バアイ</t>
    </rPh>
    <phoneticPr fontId="2"/>
  </si>
  <si>
    <t>・助成対象区分④に該当する高齢者施設等の場合</t>
    <rPh sb="1" eb="7">
      <t>ジョセイタイショウクブン</t>
    </rPh>
    <rPh sb="9" eb="11">
      <t>ガイトウ</t>
    </rPh>
    <rPh sb="13" eb="19">
      <t>コウレイシャシセツトウ</t>
    </rPh>
    <rPh sb="20" eb="22">
      <t>バアイ</t>
    </rPh>
    <phoneticPr fontId="2"/>
  </si>
  <si>
    <t>感染対策等を行った上での施設内療養に要する費用（国実施要綱別添２－２（令和５年５月８日以降）のとおり。高齢者施設等に限る。）</t>
    <rPh sb="0" eb="4">
      <t>カンセンタイサク</t>
    </rPh>
    <rPh sb="4" eb="5">
      <t>トウ</t>
    </rPh>
    <rPh sb="6" eb="7">
      <t>オコナ</t>
    </rPh>
    <rPh sb="9" eb="10">
      <t>ウエ</t>
    </rPh>
    <rPh sb="12" eb="17">
      <t>シセツナイリョウヨウ</t>
    </rPh>
    <rPh sb="18" eb="19">
      <t>ヨウ</t>
    </rPh>
    <rPh sb="21" eb="23">
      <t>ヒヨウ</t>
    </rPh>
    <rPh sb="24" eb="29">
      <t>クニジッシヨウコウ</t>
    </rPh>
    <rPh sb="29" eb="31">
      <t>ベッテン</t>
    </rPh>
    <rPh sb="35" eb="37">
      <t>レイワ</t>
    </rPh>
    <rPh sb="38" eb="39">
      <t>ネン</t>
    </rPh>
    <rPh sb="40" eb="41">
      <t>ガツ</t>
    </rPh>
    <rPh sb="42" eb="43">
      <t>ニチ</t>
    </rPh>
    <rPh sb="43" eb="45">
      <t>イコウ</t>
    </rPh>
    <rPh sb="51" eb="57">
      <t>コウレイシャシセツトウ</t>
    </rPh>
    <rPh sb="58" eb="59">
      <t>カギ</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</si>
  <si>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</si>
  <si>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
　　　　る）を除く）であって、当該事業所の職員により、居宅で生活している利用者に対して、利用者からの連絡を受ける体制を整えた上で、居
　　　　宅を訪問し、個別サービス計画の内容を踏まえ、できる限りのサービスを提供した事業所（通常形態での通所サービス提供が困難であり、
　　　　休業を行った場合であって、 感染を未然に防ぐために代替措置を取った場合（近隣自治体や近隣事業所・施設等で感染者が発生して
　　　　いる場合又は感染拡大地域で新型コロナウイルス感染症が流行している場合（感染者が一定数継続して発生している状況等 ）に限る））</t>
    <phoneticPr fontId="2"/>
  </si>
  <si>
    <r>
      <t>所要額①</t>
    </r>
    <r>
      <rPr>
        <sz val="5"/>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</si>
  <si>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</si>
  <si>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【令和５年度（令和５年10月1日以降）に生じた費用分】</t>
    <rPh sb="1" eb="3">
      <t>レイワ</t>
    </rPh>
    <rPh sb="4" eb="6">
      <t>ネンド</t>
    </rPh>
    <rPh sb="20" eb="21">
      <t>ショウ</t>
    </rPh>
    <rPh sb="23" eb="26">
      <t>ヒヨウブン</t>
    </rPh>
    <phoneticPr fontId="2"/>
  </si>
  <si>
    <t>円</t>
    <rPh sb="0" eb="1">
      <t>エン</t>
    </rPh>
    <phoneticPr fontId="2"/>
  </si>
  <si>
    <t>支給人数</t>
    <rPh sb="0" eb="2">
      <t>シキュウ</t>
    </rPh>
    <rPh sb="2" eb="4">
      <t>ニンズウ</t>
    </rPh>
    <phoneticPr fontId="2"/>
  </si>
  <si>
    <t>感染対応期間</t>
    <rPh sb="0" eb="2">
      <t>カンセン</t>
    </rPh>
    <rPh sb="2" eb="4">
      <t>タイオウ</t>
    </rPh>
    <rPh sb="4" eb="6">
      <t>キカン</t>
    </rPh>
    <phoneticPr fontId="2"/>
  </si>
  <si>
    <t>万円</t>
    <rPh sb="0" eb="2">
      <t>マンエン</t>
    </rPh>
    <phoneticPr fontId="2"/>
  </si>
  <si>
    <t>×</t>
    <phoneticPr fontId="2"/>
  </si>
  <si>
    <t>ヶ月</t>
    <rPh sb="1" eb="2">
      <t>ゲツ</t>
    </rPh>
    <phoneticPr fontId="2"/>
  </si>
  <si>
    <t>=</t>
    <phoneticPr fontId="2"/>
  </si>
  <si>
    <t>（日額支給の場合記載願います）</t>
    <phoneticPr fontId="2"/>
  </si>
  <si>
    <t>１日あたりの支給単価</t>
    <phoneticPr fontId="2"/>
  </si>
  <si>
    <t>職員一人につき１日あたり補助上限4,000円</t>
    <rPh sb="0" eb="2">
      <t>ショクイン</t>
    </rPh>
    <rPh sb="2" eb="4">
      <t>ヒトリ</t>
    </rPh>
    <rPh sb="8" eb="9">
      <t>ニチ</t>
    </rPh>
    <rPh sb="12" eb="14">
      <t>ホジョ</t>
    </rPh>
    <rPh sb="14" eb="16">
      <t>ジョウゲン</t>
    </rPh>
    <rPh sb="21" eb="22">
      <t>エン</t>
    </rPh>
    <phoneticPr fontId="2"/>
  </si>
  <si>
    <t>申請する業務手当</t>
    <rPh sb="0" eb="2">
      <t>シンセイ</t>
    </rPh>
    <rPh sb="4" eb="8">
      <t>ギョウムテアテ</t>
    </rPh>
    <phoneticPr fontId="2"/>
  </si>
  <si>
    <t>に対し、</t>
    <rPh sb="1" eb="2">
      <t>タイ</t>
    </rPh>
    <phoneticPr fontId="2"/>
  </si>
  <si>
    <t>職員一人につき１月あたり補助上限20,000円</t>
    <rPh sb="0" eb="2">
      <t>ショクイン</t>
    </rPh>
    <rPh sb="2" eb="4">
      <t>ヒトリ</t>
    </rPh>
    <rPh sb="8" eb="9">
      <t>ツキ</t>
    </rPh>
    <rPh sb="12" eb="14">
      <t>ホジョ</t>
    </rPh>
    <rPh sb="14" eb="16">
      <t>ジョウゲン</t>
    </rPh>
    <rPh sb="22" eb="23">
      <t>エン</t>
    </rPh>
    <phoneticPr fontId="2"/>
  </si>
  <si>
    <t>１　新型コロナウイルス感染症への対応に係る業務手当について</t>
    <rPh sb="2" eb="4">
      <t>シンガタ</t>
    </rPh>
    <rPh sb="11" eb="14">
      <t>カンセンショウ</t>
    </rPh>
    <rPh sb="16" eb="18">
      <t>タイオウ</t>
    </rPh>
    <rPh sb="19" eb="20">
      <t>カカ</t>
    </rPh>
    <rPh sb="21" eb="23">
      <t>ギョウム</t>
    </rPh>
    <rPh sb="23" eb="25">
      <t>テアテ</t>
    </rPh>
    <phoneticPr fontId="2"/>
  </si>
  <si>
    <t>　　ア　補助上限①</t>
    <rPh sb="4" eb="8">
      <t>ホジョジョウゲン</t>
    </rPh>
    <phoneticPr fontId="2"/>
  </si>
  <si>
    <t>　　イ　補助上限②</t>
    <rPh sb="4" eb="6">
      <t>ホジョ</t>
    </rPh>
    <rPh sb="6" eb="8">
      <t>ジョウゲン</t>
    </rPh>
    <phoneticPr fontId="2"/>
  </si>
  <si>
    <t>　⑴　申請する場合は、水色部分について記載し、上限額を確認の上、申請してください。</t>
    <rPh sb="3" eb="5">
      <t>シンセイ</t>
    </rPh>
    <rPh sb="7" eb="9">
      <t>バアイ</t>
    </rPh>
    <rPh sb="11" eb="13">
      <t>ミズイロ</t>
    </rPh>
    <rPh sb="13" eb="15">
      <t>ブブン</t>
    </rPh>
    <rPh sb="19" eb="21">
      <t>キサイ</t>
    </rPh>
    <rPh sb="23" eb="26">
      <t>ジョウゲンガク</t>
    </rPh>
    <rPh sb="27" eb="29">
      <t>カクニン</t>
    </rPh>
    <rPh sb="30" eb="31">
      <t>ウエ</t>
    </rPh>
    <rPh sb="32" eb="34">
      <t>シンセイ</t>
    </rPh>
    <phoneticPr fontId="2"/>
  </si>
  <si>
    <t>　⑵　支給額が上限額を超える場合は上限額で申請してください。</t>
    <rPh sb="3" eb="6">
      <t>シキュウガク</t>
    </rPh>
    <rPh sb="7" eb="9">
      <t>ジョウゲン</t>
    </rPh>
    <rPh sb="9" eb="10">
      <t>ガク</t>
    </rPh>
    <rPh sb="11" eb="12">
      <t>コ</t>
    </rPh>
    <rPh sb="14" eb="16">
      <t>バアイ</t>
    </rPh>
    <rPh sb="17" eb="19">
      <t>ジョウゲン</t>
    </rPh>
    <rPh sb="19" eb="20">
      <t>ガク</t>
    </rPh>
    <rPh sb="21" eb="23">
      <t>シンセイ</t>
    </rPh>
    <phoneticPr fontId="2"/>
  </si>
  <si>
    <t>E - mail</t>
    <phoneticPr fontId="2"/>
  </si>
  <si>
    <t>【令和５年度（令和５年10月１日以降）に生じた費用分】</t>
    <rPh sb="1" eb="3">
      <t>レイワ</t>
    </rPh>
    <rPh sb="4" eb="6">
      <t>ネンド</t>
    </rPh>
    <rPh sb="20" eb="21">
      <t>ショウ</t>
    </rPh>
    <rPh sb="23" eb="25">
      <t>ヒヨウ</t>
    </rPh>
    <rPh sb="25" eb="26">
      <t>ブン</t>
    </rPh>
    <phoneticPr fontId="2"/>
  </si>
  <si>
    <t>緊急雇用に係る費用、割増賃金・手当（令和５年10月1日以降に支給された当該割増賃金・手当のうち、新型コロナウイルス感染症への対応に係る業務手当については、職員一人につき、日額による支給の場合には １日あたり４千円を補助上限とし、１月あたり２万円を限度額とする。また、月額又は時給による支給の場合には１月あたり２万円を補助上限の限度額とする。以下同じ。）、職業紹介料、損害賠償保険の加入費用、帰宅困難職員の宿泊費、連携機関との連携に係る旅費、一定の要件に該当する自費検査費用（国実施要綱別添１のとおり。介護施設等に限る。）</t>
    <rPh sb="0" eb="4">
      <t>キンキュウコヨウ</t>
    </rPh>
    <rPh sb="5" eb="6">
      <t>カカ</t>
    </rPh>
    <rPh sb="7" eb="9">
      <t>ヒヨウ</t>
    </rPh>
    <rPh sb="10" eb="14">
      <t>ワリマシチンギン</t>
    </rPh>
    <rPh sb="15" eb="17">
      <t>テアテ</t>
    </rPh>
    <rPh sb="177" eb="182">
      <t>ショクギョウショウカイリョウ</t>
    </rPh>
    <rPh sb="183" eb="189">
      <t>ソンガイバイショウホケン</t>
    </rPh>
    <rPh sb="190" eb="194">
      <t>カニュウヒヨウ</t>
    </rPh>
    <rPh sb="195" eb="201">
      <t>キタクコンナンショクイン</t>
    </rPh>
    <rPh sb="202" eb="205">
      <t>シュクハクヒ</t>
    </rPh>
    <phoneticPr fontId="2"/>
  </si>
  <si>
    <t>　　　　　　　　　　　　　　　　　　　　　　助成対象
　サービス種別</t>
    <rPh sb="22" eb="24">
      <t>ジョセイ</t>
    </rPh>
    <rPh sb="24" eb="26">
      <t>タイショウ</t>
    </rPh>
    <rPh sb="33" eb="35">
      <t>シュベツ</t>
    </rPh>
    <phoneticPr fontId="2"/>
  </si>
  <si>
    <t>本書の使い方</t>
    <rPh sb="0" eb="1">
      <t>ホン</t>
    </rPh>
    <rPh sb="3" eb="4">
      <t>ツカ</t>
    </rPh>
    <rPh sb="5" eb="6">
      <t>カタ</t>
    </rPh>
    <phoneticPr fontId="2"/>
  </si>
  <si>
    <t>令和６年度緊急時介護人材確保・職場環境復旧等支援事業</t>
    <rPh sb="4" eb="5">
      <t>ド</t>
    </rPh>
    <rPh sb="5" eb="14">
      <t>キンキュウジカイゴジンザイカクホ</t>
    </rPh>
    <rPh sb="15" eb="17">
      <t>ショクバ</t>
    </rPh>
    <rPh sb="17" eb="19">
      <t>カンキョウ</t>
    </rPh>
    <rPh sb="19" eb="21">
      <t>フッキュウ</t>
    </rPh>
    <rPh sb="21" eb="22">
      <t>トウ</t>
    </rPh>
    <rPh sb="22" eb="24">
      <t>シエン</t>
    </rPh>
    <rPh sb="24" eb="26">
      <t>ジギョウ</t>
    </rPh>
    <phoneticPr fontId="2"/>
  </si>
  <si>
    <t>申請見込額(d)</t>
    <rPh sb="0" eb="2">
      <t>シンセイ</t>
    </rPh>
    <rPh sb="2" eb="4">
      <t>ミコミ</t>
    </rPh>
    <rPh sb="4" eb="5">
      <t>ガク</t>
    </rPh>
    <phoneticPr fontId="2"/>
  </si>
  <si>
    <t>（様式第１号別紙３）令和６年度緊急時介護人材確保・職場環境復旧等支援事業費補助金事業所・施設別申請見込額一覧</t>
    <rPh sb="1" eb="4">
      <t>ヨウシキダイ</t>
    </rPh>
    <rPh sb="5" eb="8">
      <t>ゴウベッシ</t>
    </rPh>
    <rPh sb="40" eb="43">
      <t>ジギョウショ</t>
    </rPh>
    <rPh sb="44" eb="46">
      <t>シセツ</t>
    </rPh>
    <rPh sb="46" eb="47">
      <t>ベツ</t>
    </rPh>
    <rPh sb="47" eb="49">
      <t>シンセイ</t>
    </rPh>
    <rPh sb="49" eb="51">
      <t>ミコミ</t>
    </rPh>
    <rPh sb="51" eb="52">
      <t>ガク</t>
    </rPh>
    <rPh sb="52" eb="54">
      <t>イチラン</t>
    </rPh>
    <phoneticPr fontId="2"/>
  </si>
  <si>
    <t>申請見込額</t>
    <rPh sb="0" eb="2">
      <t>シンセイ</t>
    </rPh>
    <rPh sb="2" eb="4">
      <t>ミコミ</t>
    </rPh>
    <rPh sb="4" eb="5">
      <t>ガク</t>
    </rPh>
    <phoneticPr fontId="2"/>
  </si>
  <si>
    <t>申請見込額(g)</t>
    <rPh sb="0" eb="2">
      <t>シンセイ</t>
    </rPh>
    <rPh sb="2" eb="4">
      <t>ミコミ</t>
    </rPh>
    <rPh sb="4" eb="5">
      <t>ガク</t>
    </rPh>
    <phoneticPr fontId="2"/>
  </si>
  <si>
    <t>申請見込額(j)</t>
    <rPh sb="0" eb="2">
      <t>シンセイ</t>
    </rPh>
    <rPh sb="2" eb="4">
      <t>ミコミ</t>
    </rPh>
    <rPh sb="4" eb="5">
      <t>ガク</t>
    </rPh>
    <phoneticPr fontId="2"/>
  </si>
  <si>
    <t>申請見込額計(k)</t>
    <rPh sb="0" eb="2">
      <t>シンセイ</t>
    </rPh>
    <rPh sb="2" eb="4">
      <t>ミコミ</t>
    </rPh>
    <rPh sb="4" eb="5">
      <t>ガク</t>
    </rPh>
    <rPh sb="5" eb="6">
      <t>ケイ</t>
    </rPh>
    <phoneticPr fontId="2"/>
  </si>
  <si>
    <t>(様式第１号別紙４）令和６年度緊急時介護人材確保・職場環境復旧等支援事業費補助金事業所・施設別個表</t>
    <rPh sb="1" eb="4">
      <t>ヨウシキダイ</t>
    </rPh>
    <rPh sb="5" eb="8">
      <t>ゴウベッシ</t>
    </rPh>
    <rPh sb="40" eb="43">
      <t>ジギョウショ</t>
    </rPh>
    <rPh sb="44" eb="46">
      <t>シセツ</t>
    </rPh>
    <rPh sb="46" eb="47">
      <t>ベツ</t>
    </rPh>
    <rPh sb="47" eb="49">
      <t>コヒョウ</t>
    </rPh>
    <phoneticPr fontId="2"/>
  </si>
  <si>
    <t>令和６年度緊急時介護人材確保・職場環境復旧等支援事業費補助金交付申請見込額調書総括表</t>
    <rPh sb="0" eb="2">
      <t>レイワ</t>
    </rPh>
    <rPh sb="3" eb="5">
      <t>ネンド</t>
    </rPh>
    <rPh sb="5" eb="14">
      <t>キンキュウジカイゴジンザイカクホ</t>
    </rPh>
    <rPh sb="15" eb="27">
      <t>ショクバカンキョウフッキュウトウシエンジギョウヒ</t>
    </rPh>
    <rPh sb="27" eb="29">
      <t>ホジョ</t>
    </rPh>
    <rPh sb="29" eb="30">
      <t>キン</t>
    </rPh>
    <rPh sb="30" eb="32">
      <t>コウフ</t>
    </rPh>
    <rPh sb="32" eb="34">
      <t>シンセイ</t>
    </rPh>
    <rPh sb="34" eb="36">
      <t>ミコミ</t>
    </rPh>
    <rPh sb="36" eb="37">
      <t>ガク</t>
    </rPh>
    <rPh sb="37" eb="39">
      <t>チョウショ</t>
    </rPh>
    <rPh sb="39" eb="42">
      <t>ソウカツヒョウ</t>
    </rPh>
    <phoneticPr fontId="2"/>
  </si>
  <si>
    <t>　「申請見込額(d)」は、「基準単価(a)」と「所要額①(b)」を比較して低い方の額及び「所要額②(c)」の合計を、「申請見込額(g)」は、「基準単価(e)」と「所要額(f)」を比較して低い方の額を、「申請見込額(j)」は、「基準単価(h)」と「所要額(i)」を比較して低い方の額を額をそれぞれ記入すること。</t>
    <rPh sb="2" eb="4">
      <t>シンセイ</t>
    </rPh>
    <rPh sb="4" eb="6">
      <t>ミコミ</t>
    </rPh>
    <rPh sb="6" eb="7">
      <t>ガク</t>
    </rPh>
    <rPh sb="14" eb="16">
      <t>キジュン</t>
    </rPh>
    <rPh sb="16" eb="18">
      <t>タンカ</t>
    </rPh>
    <rPh sb="24" eb="27">
      <t>ショヨウガク</t>
    </rPh>
    <rPh sb="33" eb="35">
      <t>ヒカク</t>
    </rPh>
    <rPh sb="37" eb="38">
      <t>ヒク</t>
    </rPh>
    <rPh sb="39" eb="40">
      <t>ホウ</t>
    </rPh>
    <rPh sb="41" eb="42">
      <t>ガク</t>
    </rPh>
    <rPh sb="42" eb="43">
      <t>オヨ</t>
    </rPh>
    <rPh sb="54" eb="56">
      <t>ゴウケイ</t>
    </rPh>
    <rPh sb="61" eb="63">
      <t>ミコミ</t>
    </rPh>
    <rPh sb="101" eb="103">
      <t>シンセイ</t>
    </rPh>
    <rPh sb="103" eb="105">
      <t>ミコミ</t>
    </rPh>
    <rPh sb="147" eb="149">
      <t>キニュウ</t>
    </rPh>
    <phoneticPr fontId="2"/>
  </si>
  <si>
    <t>　「申請見込額計(k)」は、「申請見込額(d)」と「申請見込額(g)」と「申請見込額(j)」の合計額を記入すること。</t>
    <rPh sb="2" eb="4">
      <t>シンセイ</t>
    </rPh>
    <rPh sb="4" eb="6">
      <t>ミコミ</t>
    </rPh>
    <rPh sb="6" eb="7">
      <t>ガク</t>
    </rPh>
    <rPh sb="7" eb="8">
      <t>ケイ</t>
    </rPh>
    <rPh sb="15" eb="17">
      <t>シンセイ</t>
    </rPh>
    <rPh sb="17" eb="19">
      <t>ミコミ</t>
    </rPh>
    <rPh sb="19" eb="20">
      <t>ガク</t>
    </rPh>
    <rPh sb="26" eb="28">
      <t>シンセイ</t>
    </rPh>
    <rPh sb="28" eb="30">
      <t>ミコミ</t>
    </rPh>
    <rPh sb="30" eb="31">
      <t>ガク</t>
    </rPh>
    <rPh sb="37" eb="39">
      <t>シンセイ</t>
    </rPh>
    <rPh sb="39" eb="41">
      <t>ミコミ</t>
    </rPh>
    <rPh sb="41" eb="42">
      <t>ガク</t>
    </rPh>
    <rPh sb="47" eb="50">
      <t>ゴウケイガク</t>
    </rPh>
    <rPh sb="51" eb="5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</si>
</sst>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name val="ＭＳ 明朝"/>
      <family val="1"/>
      <charset val="128"/>
    </font>
    <font>
      <b/>
      <sz val="14"/>
      <name val="ＭＳ 明朝"/>
      <family val="1"/>
      <charset val="128"/>
    </font>
    <font>
      <sz val="11"/>
      <name val="ＭＳ 明朝"/>
      <family val="1"/>
      <charset val="128"/>
    </font>
    <font>
      <sz val="12"/>
      <name val="ＭＳ 明朝"/>
      <family val="1"/>
      <charset val="128"/>
    </font>
    <font>
      <b/>
      <sz val="10"/>
      <name val="ＭＳ Ｐ明朝"/>
      <family val="1"/>
      <charset val="128"/>
    </font>
    <font>
      <sz val="3"/>
      <name val="ＭＳ Ｐ明朝"/>
      <family val="1"/>
      <charset val="128"/>
    </font>
    <font>
      <sz val="6"/>
      <name val="ＭＳ Ｐ明朝"/>
      <family val="1"/>
      <charset val="128"/>
    </font>
    <font>
      <sz val="7.5"/>
      <name val="ＭＳ Ｐ明朝"/>
      <family val="1"/>
      <charset val="128"/>
    </font>
    <font>
      <sz val="7"/>
      <name val="ＭＳ Ｐ明朝"/>
      <family val="1"/>
      <charset val="128"/>
    </font>
    <font>
      <sz val="5"/>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theme="3" tint="0.79998168889431442"/>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76">
    <xf numFmtId="0" fontId="0" fillId="0" borderId="0" xfId="0">
      <alignment vertical="center"/>
    </xf>
    <xf numFmtId="0" fontId="5" fillId="0" borderId="0" xfId="0" applyFont="1">
      <alignment vertical="center"/>
    </xf>
    <xf numFmtId="0" fontId="6" fillId="0" borderId="0" xfId="0" applyFont="1">
      <alignment vertical="center"/>
    </xf>
    <xf numFmtId="0" fontId="8" fillId="0" borderId="0" xfId="0" applyFont="1" applyFill="1" applyBorder="1">
      <alignment vertical="center"/>
    </xf>
    <xf numFmtId="0" fontId="4" fillId="0" borderId="21" xfId="0" applyFont="1" applyBorder="1">
      <alignment vertical="center"/>
    </xf>
    <xf numFmtId="0" fontId="8" fillId="0" borderId="0" xfId="0" applyFont="1" applyFill="1">
      <alignment vertical="center"/>
    </xf>
    <xf numFmtId="0" fontId="8" fillId="0" borderId="0" xfId="0" applyFont="1">
      <alignment vertical="center"/>
    </xf>
    <xf numFmtId="0" fontId="8" fillId="0" borderId="0" xfId="0" applyFont="1" applyAlignment="1">
      <alignment horizontal="lef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lignment vertical="center"/>
    </xf>
    <xf numFmtId="0" fontId="4" fillId="0" borderId="0" xfId="0" applyFont="1" applyAlignment="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12" xfId="0" applyFont="1" applyBorder="1">
      <alignment vertical="center"/>
    </xf>
    <xf numFmtId="0" fontId="4" fillId="0" borderId="3" xfId="0" applyFont="1" applyBorder="1">
      <alignment vertical="center"/>
    </xf>
    <xf numFmtId="0" fontId="10" fillId="0" borderId="2" xfId="0" applyFont="1" applyBorder="1">
      <alignment vertical="center"/>
    </xf>
    <xf numFmtId="0" fontId="4" fillId="0" borderId="22" xfId="0" applyFont="1" applyBorder="1">
      <alignment vertical="center"/>
    </xf>
    <xf numFmtId="0" fontId="4" fillId="0" borderId="23" xfId="0" applyFont="1" applyBorder="1">
      <alignment vertical="center"/>
    </xf>
    <xf numFmtId="0" fontId="10" fillId="0" borderId="21"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5" xfId="0" applyFont="1" applyBorder="1">
      <alignment vertical="center"/>
    </xf>
    <xf numFmtId="0" fontId="4" fillId="0" borderId="24" xfId="0" applyFont="1" applyBorder="1">
      <alignment vertical="center"/>
    </xf>
    <xf numFmtId="0" fontId="4" fillId="0" borderId="10" xfId="0" applyFont="1" applyBorder="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Fill="1" applyBorder="1" applyAlignment="1">
      <alignment vertical="center"/>
    </xf>
    <xf numFmtId="0" fontId="11" fillId="0" borderId="0" xfId="0" applyFont="1" applyFill="1" applyAlignment="1">
      <alignment vertical="center"/>
    </xf>
    <xf numFmtId="0" fontId="12" fillId="0" borderId="0" xfId="0" applyFont="1" applyFill="1" applyAlignment="1">
      <alignment horizontal="left" vertical="top"/>
    </xf>
    <xf numFmtId="0" fontId="13" fillId="0" borderId="0" xfId="0" applyFont="1" applyFill="1" applyAlignment="1">
      <alignment horizontal="left" vertical="top"/>
    </xf>
    <xf numFmtId="0" fontId="12" fillId="0" borderId="0" xfId="0" applyFont="1" applyFill="1">
      <alignment vertical="center"/>
    </xf>
    <xf numFmtId="0" fontId="12" fillId="0" borderId="0" xfId="0" applyFont="1" applyFill="1" applyAlignment="1">
      <alignment vertical="center"/>
    </xf>
    <xf numFmtId="0" fontId="12" fillId="0" borderId="36" xfId="0" applyFont="1" applyFill="1" applyBorder="1" applyAlignment="1">
      <alignment horizontal="center" vertical="center"/>
    </xf>
    <xf numFmtId="49" fontId="13" fillId="0" borderId="36" xfId="0" applyNumberFormat="1" applyFont="1" applyFill="1" applyBorder="1" applyAlignment="1">
      <alignment horizontal="center" vertical="top"/>
    </xf>
    <xf numFmtId="0" fontId="13" fillId="0" borderId="36" xfId="0" applyFont="1" applyFill="1" applyBorder="1" applyAlignment="1">
      <alignment horizontal="center" vertical="top"/>
    </xf>
    <xf numFmtId="49" fontId="13" fillId="0" borderId="36" xfId="0" applyNumberFormat="1"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18" xfId="0" applyFont="1" applyFill="1" applyBorder="1" applyAlignment="1">
      <alignment vertical="top" wrapText="1"/>
    </xf>
    <xf numFmtId="49" fontId="13" fillId="0" borderId="18" xfId="0" applyNumberFormat="1" applyFont="1" applyFill="1" applyBorder="1" applyAlignment="1">
      <alignment vertical="top" wrapText="1"/>
    </xf>
    <xf numFmtId="0" fontId="13" fillId="0" borderId="18" xfId="0" applyFont="1" applyFill="1" applyBorder="1" applyAlignment="1">
      <alignment horizontal="left" vertical="top" wrapText="1"/>
    </xf>
    <xf numFmtId="0" fontId="14" fillId="0" borderId="0" xfId="0" applyFont="1" applyFill="1" applyBorder="1" applyAlignment="1">
      <alignment horizontal="left" vertical="center"/>
    </xf>
    <xf numFmtId="0" fontId="6" fillId="0" borderId="0" xfId="0" applyFont="1" applyFill="1" applyAlignment="1">
      <alignment horizontal="right" vertical="center"/>
    </xf>
    <xf numFmtId="0" fontId="8" fillId="3" borderId="51" xfId="0" applyFont="1" applyFill="1" applyBorder="1" applyAlignment="1">
      <alignment horizontal="center" vertical="center"/>
    </xf>
    <xf numFmtId="0" fontId="8" fillId="3" borderId="3" xfId="0" applyFont="1" applyFill="1" applyBorder="1" applyAlignment="1">
      <alignment horizontal="center" vertical="center"/>
    </xf>
    <xf numFmtId="178" fontId="6" fillId="0" borderId="36" xfId="0" applyNumberFormat="1" applyFont="1" applyBorder="1" applyAlignment="1">
      <alignment horizontal="center" vertical="center" shrinkToFit="1"/>
    </xf>
    <xf numFmtId="178" fontId="6" fillId="0" borderId="1" xfId="0" applyNumberFormat="1" applyFont="1" applyBorder="1" applyAlignment="1">
      <alignment horizontal="center" vertical="center" shrinkToFit="1"/>
    </xf>
    <xf numFmtId="178" fontId="6" fillId="0" borderId="36" xfId="4" applyNumberFormat="1" applyFont="1" applyBorder="1" applyAlignment="1">
      <alignment horizontal="right" vertical="center" shrinkToFit="1"/>
    </xf>
    <xf numFmtId="178" fontId="6" fillId="0" borderId="49" xfId="4" applyNumberFormat="1" applyFont="1" applyBorder="1" applyAlignment="1">
      <alignment horizontal="right" vertical="center" shrinkToFit="1"/>
    </xf>
    <xf numFmtId="178" fontId="6" fillId="0" borderId="3" xfId="4" applyNumberFormat="1" applyFont="1" applyBorder="1" applyAlignment="1">
      <alignment horizontal="right" vertical="center" shrinkToFit="1"/>
    </xf>
    <xf numFmtId="178" fontId="6" fillId="0" borderId="38" xfId="4" applyNumberFormat="1" applyFont="1" applyBorder="1" applyAlignment="1">
      <alignment horizontal="right" vertical="center" shrinkToFit="1"/>
    </xf>
    <xf numFmtId="178" fontId="6" fillId="0" borderId="38" xfId="4" applyNumberFormat="1" applyFont="1" applyFill="1" applyBorder="1" applyAlignment="1">
      <alignment horizontal="right" vertical="center" shrinkToFit="1"/>
    </xf>
    <xf numFmtId="178" fontId="6" fillId="0" borderId="39" xfId="0" applyNumberFormat="1" applyFont="1" applyBorder="1" applyAlignment="1">
      <alignment horizontal="center" vertical="center" shrinkToFit="1"/>
    </xf>
    <xf numFmtId="178" fontId="6" fillId="0" borderId="44" xfId="0" applyNumberFormat="1" applyFont="1" applyBorder="1" applyAlignment="1">
      <alignment horizontal="center" vertical="center" shrinkToFit="1"/>
    </xf>
    <xf numFmtId="178" fontId="6" fillId="0" borderId="52" xfId="4" applyNumberFormat="1" applyFont="1" applyBorder="1" applyAlignment="1">
      <alignment horizontal="right" vertical="center" shrinkToFit="1"/>
    </xf>
    <xf numFmtId="178" fontId="6" fillId="0" borderId="50" xfId="4" applyNumberFormat="1" applyFont="1" applyBorder="1" applyAlignment="1">
      <alignment horizontal="right" vertical="center" shrinkToFit="1"/>
    </xf>
    <xf numFmtId="178" fontId="6" fillId="0" borderId="45" xfId="4" applyNumberFormat="1" applyFont="1" applyFill="1" applyBorder="1" applyAlignment="1">
      <alignment horizontal="right" vertical="center" shrinkToFit="1"/>
    </xf>
    <xf numFmtId="178" fontId="6" fillId="0" borderId="46" xfId="4" applyNumberFormat="1" applyFont="1" applyBorder="1" applyAlignment="1">
      <alignment horizontal="right" vertical="center" shrinkToFit="1"/>
    </xf>
    <xf numFmtId="178" fontId="6" fillId="0" borderId="53" xfId="4" applyNumberFormat="1" applyFont="1" applyBorder="1" applyAlignment="1">
      <alignment horizontal="right" vertical="center" shrinkToFit="1"/>
    </xf>
    <xf numFmtId="178" fontId="6" fillId="0" borderId="47" xfId="4" applyNumberFormat="1" applyFont="1" applyBorder="1" applyAlignment="1">
      <alignment horizontal="right" vertical="center" shrinkToFit="1"/>
    </xf>
    <xf numFmtId="178" fontId="6" fillId="0" borderId="43" xfId="4" applyNumberFormat="1" applyFont="1" applyBorder="1" applyAlignment="1">
      <alignment horizontal="right" vertical="center" shrinkToFit="1"/>
    </xf>
    <xf numFmtId="178" fontId="6" fillId="0" borderId="48" xfId="4" applyNumberFormat="1" applyFont="1" applyBorder="1" applyAlignment="1">
      <alignment horizontal="right" vertical="center" shrinkToFit="1"/>
    </xf>
    <xf numFmtId="0" fontId="0" fillId="0" borderId="0" xfId="0" applyFont="1">
      <alignment vertical="center"/>
    </xf>
    <xf numFmtId="0" fontId="8" fillId="0" borderId="0" xfId="0" applyFont="1" applyAlignment="1">
      <alignment horizontal="center" vertical="center" shrinkToFit="1"/>
    </xf>
    <xf numFmtId="0" fontId="6" fillId="0" borderId="0" xfId="0" applyFont="1" applyFill="1">
      <alignment vertical="center"/>
    </xf>
    <xf numFmtId="0" fontId="8" fillId="0" borderId="0" xfId="0" applyFont="1" applyFill="1" applyAlignment="1">
      <alignment horizontal="center" vertical="center" shrinkToFit="1"/>
    </xf>
    <xf numFmtId="0" fontId="0" fillId="0" borderId="0" xfId="0" applyFont="1" applyFill="1">
      <alignment vertical="center"/>
    </xf>
    <xf numFmtId="0" fontId="8" fillId="0" borderId="0" xfId="0" applyFont="1" applyFill="1" applyAlignment="1">
      <alignment horizontal="center" vertical="center"/>
    </xf>
    <xf numFmtId="0" fontId="9" fillId="0" borderId="0" xfId="0" applyFont="1" applyFill="1">
      <alignment vertical="center"/>
    </xf>
    <xf numFmtId="0" fontId="15" fillId="0" borderId="0" xfId="0" applyFont="1" applyFill="1">
      <alignment vertical="center"/>
    </xf>
    <xf numFmtId="176" fontId="15" fillId="0" borderId="0" xfId="0" applyNumberFormat="1" applyFont="1" applyFill="1">
      <alignment vertical="center"/>
    </xf>
    <xf numFmtId="176" fontId="9" fillId="0" borderId="0" xfId="0" applyNumberFormat="1" applyFont="1" applyFill="1">
      <alignment vertical="center"/>
    </xf>
    <xf numFmtId="0" fontId="8" fillId="5" borderId="5" xfId="0" applyFont="1" applyFill="1" applyBorder="1" applyProtection="1">
      <alignment vertical="center"/>
      <protection locked="0"/>
    </xf>
    <xf numFmtId="0" fontId="4" fillId="0" borderId="5" xfId="0" applyFont="1" applyFill="1" applyBorder="1" applyProtection="1">
      <alignment vertical="center"/>
    </xf>
    <xf numFmtId="0" fontId="4" fillId="0" borderId="5" xfId="0" applyFont="1" applyFill="1" applyBorder="1" applyAlignment="1" applyProtection="1">
      <alignment horizontal="center" vertical="center"/>
    </xf>
    <xf numFmtId="0" fontId="8" fillId="5" borderId="0" xfId="0" applyFont="1" applyFill="1" applyBorder="1" applyProtection="1">
      <alignment vertical="center"/>
      <protection locked="0"/>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8" fillId="5" borderId="8" xfId="0" applyFont="1" applyFill="1" applyBorder="1" applyAlignment="1" applyProtection="1">
      <alignment horizontal="left" vertical="center"/>
      <protection locked="0"/>
    </xf>
    <xf numFmtId="0" fontId="4" fillId="0" borderId="8" xfId="0" applyFont="1" applyFill="1" applyBorder="1" applyProtection="1">
      <alignment vertical="center"/>
    </xf>
    <xf numFmtId="0" fontId="4" fillId="0" borderId="8" xfId="0" applyFont="1" applyFill="1" applyBorder="1" applyAlignment="1" applyProtection="1">
      <alignment horizontal="center" vertical="center"/>
    </xf>
    <xf numFmtId="0" fontId="6" fillId="0" borderId="0" xfId="0" applyFont="1" applyFill="1" applyAlignment="1">
      <alignment vertical="center"/>
    </xf>
    <xf numFmtId="0" fontId="9" fillId="0" borderId="0" xfId="0" applyFont="1" applyFill="1" applyAlignment="1">
      <alignment vertical="center"/>
    </xf>
    <xf numFmtId="0" fontId="8" fillId="0" borderId="0" xfId="0" applyFont="1" applyFill="1" applyProtection="1">
      <alignment vertical="center"/>
    </xf>
    <xf numFmtId="0" fontId="6" fillId="0" borderId="0" xfId="0" applyFont="1" applyFill="1" applyProtection="1">
      <alignment vertical="center"/>
    </xf>
    <xf numFmtId="0" fontId="4" fillId="0" borderId="0" xfId="0" applyFont="1" applyBorder="1" applyProtection="1">
      <alignment vertical="center"/>
    </xf>
    <xf numFmtId="0" fontId="4" fillId="0" borderId="13" xfId="0" applyFont="1" applyFill="1" applyBorder="1" applyProtection="1">
      <alignment vertical="center"/>
    </xf>
    <xf numFmtId="0" fontId="4" fillId="0" borderId="14" xfId="0" applyFont="1" applyFill="1" applyBorder="1" applyAlignment="1" applyProtection="1">
      <alignment horizontal="center" vertical="center"/>
    </xf>
    <xf numFmtId="0" fontId="4" fillId="0" borderId="14" xfId="0" applyFont="1" applyFill="1" applyBorder="1" applyProtection="1">
      <alignment vertical="center"/>
    </xf>
    <xf numFmtId="0" fontId="4" fillId="0" borderId="16" xfId="0" applyFont="1" applyFill="1" applyBorder="1" applyProtection="1">
      <alignment vertical="center"/>
    </xf>
    <xf numFmtId="0" fontId="4" fillId="0" borderId="11" xfId="0" applyFont="1" applyFill="1" applyBorder="1" applyProtection="1">
      <alignment vertical="center"/>
    </xf>
    <xf numFmtId="0" fontId="4" fillId="0" borderId="12" xfId="0" applyFont="1" applyFill="1" applyBorder="1" applyProtection="1">
      <alignment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16" fillId="0" borderId="0" xfId="0" applyFont="1" applyFill="1" applyBorder="1" applyAlignment="1" applyProtection="1">
      <alignment vertical="top"/>
    </xf>
    <xf numFmtId="0" fontId="4" fillId="0" borderId="6" xfId="0" applyFont="1" applyFill="1" applyBorder="1" applyProtection="1">
      <alignment vertical="center"/>
    </xf>
    <xf numFmtId="0" fontId="4" fillId="0" borderId="3" xfId="0" applyFont="1" applyFill="1" applyBorder="1" applyProtection="1">
      <alignment vertical="center"/>
    </xf>
    <xf numFmtId="0" fontId="8"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0" fontId="8" fillId="0" borderId="8" xfId="0" applyFont="1" applyFill="1" applyBorder="1" applyAlignment="1" applyProtection="1">
      <alignment horizontal="left" vertical="center"/>
    </xf>
    <xf numFmtId="0" fontId="4" fillId="0" borderId="12" xfId="0" applyFont="1" applyFill="1" applyBorder="1" applyAlignment="1" applyProtection="1">
      <alignment horizontal="center" vertical="center"/>
    </xf>
    <xf numFmtId="0" fontId="8" fillId="0" borderId="5" xfId="0" applyFont="1" applyFill="1" applyBorder="1" applyAlignment="1" applyProtection="1">
      <alignment vertical="center"/>
    </xf>
    <xf numFmtId="0" fontId="14" fillId="0" borderId="8" xfId="0" applyFont="1" applyFill="1" applyBorder="1" applyAlignment="1" applyProtection="1">
      <alignment horizontal="left" vertical="center"/>
    </xf>
    <xf numFmtId="0" fontId="8" fillId="0" borderId="8" xfId="0" applyFont="1" applyFill="1" applyBorder="1" applyProtection="1">
      <alignment vertical="center"/>
    </xf>
    <xf numFmtId="0" fontId="8" fillId="0" borderId="8" xfId="0" applyFont="1" applyFill="1" applyBorder="1" applyAlignment="1" applyProtection="1">
      <alignment vertical="center"/>
    </xf>
    <xf numFmtId="0" fontId="8" fillId="0" borderId="4" xfId="0" applyFont="1" applyFill="1" applyBorder="1" applyAlignment="1" applyProtection="1">
      <alignment horizontal="left" vertical="center"/>
    </xf>
    <xf numFmtId="0" fontId="8" fillId="0" borderId="2" xfId="0" applyFont="1" applyFill="1" applyBorder="1" applyAlignment="1" applyProtection="1">
      <alignment vertical="center"/>
    </xf>
    <xf numFmtId="0" fontId="8" fillId="0" borderId="19" xfId="0" applyFont="1" applyFill="1" applyBorder="1" applyProtection="1">
      <alignment vertical="center"/>
    </xf>
    <xf numFmtId="0" fontId="8" fillId="0" borderId="0" xfId="0" applyFont="1" applyFill="1" applyBorder="1" applyProtection="1">
      <alignment vertical="center"/>
    </xf>
    <xf numFmtId="0" fontId="9" fillId="0" borderId="19"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8" fillId="0" borderId="4" xfId="0" applyFont="1" applyFill="1" applyBorder="1" applyAlignment="1" applyProtection="1">
      <alignment vertical="center"/>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10" xfId="0" applyFont="1" applyFill="1" applyBorder="1" applyAlignment="1" applyProtection="1">
      <alignment vertical="center" wrapText="1"/>
    </xf>
    <xf numFmtId="0" fontId="9" fillId="0" borderId="0" xfId="0" applyFont="1" applyFill="1" applyBorder="1" applyAlignment="1" applyProtection="1">
      <alignment vertical="center"/>
    </xf>
    <xf numFmtId="0" fontId="8" fillId="0" borderId="19" xfId="0" applyFont="1" applyFill="1" applyBorder="1" applyAlignment="1" applyProtection="1">
      <alignment vertical="center"/>
    </xf>
    <xf numFmtId="176" fontId="8" fillId="0" borderId="0" xfId="0" applyNumberFormat="1" applyFont="1" applyFill="1" applyBorder="1" applyAlignment="1" applyProtection="1">
      <alignment vertical="center"/>
    </xf>
    <xf numFmtId="0" fontId="8" fillId="0" borderId="1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vertical="center" textRotation="255"/>
    </xf>
    <xf numFmtId="0" fontId="7" fillId="0" borderId="0" xfId="0" applyFont="1" applyFill="1" applyBorder="1" applyProtection="1">
      <alignment vertical="center"/>
    </xf>
    <xf numFmtId="0" fontId="8" fillId="0" borderId="10" xfId="0" applyFont="1" applyFill="1" applyBorder="1" applyProtection="1">
      <alignment vertical="center"/>
    </xf>
    <xf numFmtId="0" fontId="8" fillId="0" borderId="9" xfId="0" applyFont="1" applyFill="1" applyBorder="1" applyProtection="1">
      <alignment vertical="center"/>
    </xf>
    <xf numFmtId="0" fontId="8" fillId="0" borderId="9"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9" xfId="0" applyFont="1" applyFill="1" applyBorder="1" applyAlignment="1" applyProtection="1">
      <alignment vertical="center"/>
    </xf>
    <xf numFmtId="0" fontId="6" fillId="0" borderId="19" xfId="0" applyFont="1" applyFill="1" applyBorder="1" applyProtection="1">
      <alignment vertical="center"/>
    </xf>
    <xf numFmtId="0" fontId="8" fillId="0" borderId="11" xfId="0" applyFont="1" applyFill="1" applyBorder="1" applyAlignment="1" applyProtection="1">
      <alignment vertical="center"/>
    </xf>
    <xf numFmtId="0" fontId="7" fillId="0" borderId="8" xfId="0" applyFont="1" applyFill="1" applyBorder="1" applyAlignment="1" applyProtection="1">
      <alignment vertical="center"/>
    </xf>
    <xf numFmtId="0" fontId="9" fillId="0" borderId="8" xfId="0" applyFont="1" applyFill="1" applyBorder="1" applyAlignment="1" applyProtection="1">
      <alignment vertical="center"/>
    </xf>
    <xf numFmtId="0" fontId="8" fillId="0" borderId="8" xfId="0" applyFont="1" applyFill="1" applyBorder="1" applyAlignment="1" applyProtection="1">
      <alignment vertical="center" shrinkToFit="1"/>
    </xf>
    <xf numFmtId="0" fontId="8" fillId="0" borderId="8" xfId="0" applyFont="1" applyFill="1" applyBorder="1" applyAlignment="1" applyProtection="1">
      <alignment vertical="center" textRotation="255"/>
    </xf>
    <xf numFmtId="0" fontId="7" fillId="0" borderId="8" xfId="0" applyFont="1" applyFill="1" applyBorder="1" applyProtection="1">
      <alignment vertical="center"/>
    </xf>
    <xf numFmtId="0" fontId="6" fillId="0" borderId="8" xfId="0" applyFont="1" applyFill="1" applyBorder="1" applyProtection="1">
      <alignment vertical="center"/>
    </xf>
    <xf numFmtId="176" fontId="8" fillId="0" borderId="8" xfId="0" applyNumberFormat="1" applyFont="1" applyFill="1" applyBorder="1" applyAlignment="1" applyProtection="1">
      <alignment vertical="center"/>
    </xf>
    <xf numFmtId="0" fontId="8" fillId="0" borderId="12" xfId="0" applyFont="1" applyFill="1" applyBorder="1" applyAlignment="1" applyProtection="1">
      <alignment vertical="center" shrinkToFit="1"/>
    </xf>
    <xf numFmtId="0" fontId="6" fillId="0" borderId="0" xfId="0" applyFont="1" applyFill="1" applyBorder="1" applyProtection="1">
      <alignment vertical="center"/>
    </xf>
    <xf numFmtId="0" fontId="6" fillId="0" borderId="11" xfId="0" applyFont="1" applyFill="1" applyBorder="1" applyProtection="1">
      <alignment vertical="center"/>
    </xf>
    <xf numFmtId="49" fontId="7" fillId="0" borderId="4"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38" fontId="6" fillId="0" borderId="5" xfId="4" applyFont="1" applyFill="1" applyBorder="1" applyAlignment="1" applyProtection="1">
      <alignment horizontal="right" vertical="center" shrinkToFit="1"/>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wrapText="1"/>
    </xf>
    <xf numFmtId="38" fontId="6" fillId="0" borderId="0" xfId="4" applyFont="1" applyFill="1" applyBorder="1" applyAlignment="1" applyProtection="1">
      <alignment horizontal="right" vertical="center" shrinkToFit="1"/>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9" fillId="0" borderId="5" xfId="0" applyFont="1" applyFill="1" applyBorder="1" applyAlignment="1" applyProtection="1">
      <alignment vertical="center" wrapText="1"/>
    </xf>
    <xf numFmtId="0" fontId="8" fillId="0" borderId="5" xfId="0" applyFont="1" applyFill="1" applyBorder="1" applyProtection="1">
      <alignment vertical="center"/>
    </xf>
    <xf numFmtId="0" fontId="8" fillId="0" borderId="5" xfId="0" applyFont="1" applyFill="1" applyBorder="1" applyAlignment="1" applyProtection="1">
      <alignment vertical="center" shrinkToFit="1"/>
    </xf>
    <xf numFmtId="0" fontId="7" fillId="0" borderId="5" xfId="0" applyFont="1" applyFill="1" applyBorder="1" applyAlignment="1" applyProtection="1">
      <alignment horizontal="left" vertical="center"/>
    </xf>
    <xf numFmtId="0" fontId="9" fillId="0" borderId="6" xfId="0" applyFont="1" applyFill="1" applyBorder="1" applyAlignment="1" applyProtection="1">
      <alignment vertical="center" wrapText="1"/>
    </xf>
    <xf numFmtId="0" fontId="7" fillId="0" borderId="11" xfId="0" applyFont="1" applyFill="1" applyBorder="1" applyAlignment="1" applyProtection="1">
      <alignment vertical="center"/>
    </xf>
    <xf numFmtId="0" fontId="9" fillId="0" borderId="8" xfId="0" applyFont="1" applyFill="1" applyBorder="1" applyAlignment="1" applyProtection="1">
      <alignment horizontal="left" vertical="center"/>
    </xf>
    <xf numFmtId="0" fontId="8" fillId="0" borderId="12" xfId="0" applyFont="1" applyFill="1" applyBorder="1" applyProtection="1">
      <alignment vertical="center"/>
    </xf>
    <xf numFmtId="49" fontId="7" fillId="0" borderId="1"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38" fontId="6" fillId="0" borderId="2" xfId="4" applyFont="1" applyFill="1" applyBorder="1" applyAlignment="1" applyProtection="1">
      <alignment horizontal="right" vertical="center" shrinkToFi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14" fillId="0" borderId="8" xfId="0" applyFont="1" applyFill="1" applyBorder="1" applyProtection="1">
      <alignment vertical="center"/>
    </xf>
    <xf numFmtId="0" fontId="9" fillId="0" borderId="20"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7" fillId="0" borderId="2" xfId="0" applyFont="1" applyFill="1" applyBorder="1" applyAlignment="1" applyProtection="1">
      <alignment vertical="center"/>
    </xf>
    <xf numFmtId="0" fontId="7" fillId="0" borderId="2" xfId="0"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2" xfId="0" applyFont="1" applyFill="1" applyBorder="1" applyAlignment="1" applyProtection="1">
      <alignment horizontal="left" vertical="center"/>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vertical="center" textRotation="255"/>
    </xf>
    <xf numFmtId="0" fontId="7" fillId="0" borderId="2" xfId="0" applyFont="1" applyFill="1" applyBorder="1" applyProtection="1">
      <alignment vertical="center"/>
    </xf>
    <xf numFmtId="0" fontId="8" fillId="0" borderId="2" xfId="0" applyFont="1" applyFill="1" applyBorder="1" applyProtection="1">
      <alignment vertical="center"/>
    </xf>
    <xf numFmtId="176" fontId="8" fillId="0" borderId="2" xfId="0" applyNumberFormat="1" applyFont="1" applyFill="1" applyBorder="1" applyAlignment="1" applyProtection="1">
      <alignment vertical="center"/>
    </xf>
    <xf numFmtId="0" fontId="8" fillId="0" borderId="3" xfId="0" applyFont="1" applyFill="1" applyBorder="1" applyProtection="1">
      <alignment vertical="center"/>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177" fontId="6" fillId="0" borderId="5" xfId="4" applyNumberFormat="1" applyFont="1" applyFill="1" applyBorder="1" applyAlignment="1" applyProtection="1">
      <alignment vertical="center" shrinkToFit="1"/>
    </xf>
    <xf numFmtId="0" fontId="18" fillId="2" borderId="60" xfId="0" applyFont="1" applyFill="1" applyBorder="1" applyAlignment="1" applyProtection="1">
      <alignment horizontal="left" vertical="center"/>
    </xf>
    <xf numFmtId="0" fontId="6" fillId="2" borderId="61" xfId="0" applyFont="1" applyFill="1" applyBorder="1" applyAlignment="1" applyProtection="1">
      <alignment vertical="center"/>
    </xf>
    <xf numFmtId="0" fontId="6" fillId="2" borderId="61" xfId="0" applyFont="1" applyFill="1" applyBorder="1" applyAlignment="1" applyProtection="1">
      <alignment horizontal="center" vertical="center"/>
    </xf>
    <xf numFmtId="0" fontId="6" fillId="0" borderId="61" xfId="0" applyFont="1" applyFill="1" applyBorder="1" applyProtection="1">
      <alignment vertical="center"/>
    </xf>
    <xf numFmtId="0" fontId="6" fillId="0" borderId="62" xfId="0" applyFont="1" applyFill="1" applyBorder="1" applyProtection="1">
      <alignment vertical="center"/>
    </xf>
    <xf numFmtId="0" fontId="18" fillId="2" borderId="63" xfId="0" applyFont="1" applyFill="1" applyBorder="1" applyAlignment="1" applyProtection="1">
      <alignment vertical="center"/>
    </xf>
    <xf numFmtId="0" fontId="18" fillId="2"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64" xfId="0" applyFont="1" applyFill="1" applyBorder="1" applyAlignment="1" applyProtection="1">
      <alignment vertical="center"/>
    </xf>
    <xf numFmtId="0" fontId="9" fillId="2" borderId="0" xfId="0" applyFont="1" applyFill="1" applyBorder="1" applyAlignment="1" applyProtection="1">
      <alignment horizontal="left" vertical="center"/>
    </xf>
    <xf numFmtId="0" fontId="9" fillId="2" borderId="64" xfId="0" applyFont="1" applyFill="1" applyBorder="1" applyAlignment="1" applyProtection="1">
      <alignment horizontal="left" vertical="center"/>
    </xf>
    <xf numFmtId="0" fontId="9" fillId="2" borderId="0" xfId="0" applyFont="1" applyFill="1" applyBorder="1" applyAlignment="1" applyProtection="1">
      <alignment vertical="center"/>
    </xf>
    <xf numFmtId="0" fontId="9" fillId="2" borderId="64" xfId="0" applyFont="1" applyFill="1" applyBorder="1" applyAlignment="1" applyProtection="1">
      <alignment vertical="center"/>
    </xf>
    <xf numFmtId="0" fontId="18" fillId="0" borderId="0" xfId="0" applyFont="1" applyFill="1" applyBorder="1" applyAlignment="1" applyProtection="1">
      <alignment vertical="center"/>
    </xf>
    <xf numFmtId="0" fontId="18"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8" fillId="0" borderId="63" xfId="0" applyFont="1" applyFill="1" applyBorder="1" applyProtection="1">
      <alignment vertical="center"/>
    </xf>
    <xf numFmtId="0" fontId="6" fillId="2" borderId="0" xfId="0" applyFont="1" applyFill="1" applyBorder="1" applyProtection="1">
      <alignment vertical="center"/>
    </xf>
    <xf numFmtId="0" fontId="6" fillId="0" borderId="64" xfId="0" applyFont="1" applyFill="1" applyBorder="1" applyProtection="1">
      <alignment vertical="center"/>
    </xf>
    <xf numFmtId="0" fontId="18" fillId="0" borderId="65" xfId="0" applyFont="1" applyFill="1" applyBorder="1" applyProtection="1">
      <alignment vertical="center"/>
    </xf>
    <xf numFmtId="0" fontId="6" fillId="0" borderId="66" xfId="0" applyFont="1" applyFill="1" applyBorder="1" applyProtection="1">
      <alignment vertical="center"/>
    </xf>
    <xf numFmtId="0" fontId="6" fillId="0" borderId="67" xfId="0" applyFont="1" applyFill="1" applyBorder="1" applyProtection="1">
      <alignment vertical="center"/>
    </xf>
    <xf numFmtId="0" fontId="8" fillId="3" borderId="37" xfId="0" applyFont="1" applyFill="1" applyBorder="1" applyAlignment="1">
      <alignment horizontal="center" vertical="center"/>
    </xf>
    <xf numFmtId="0" fontId="8" fillId="3" borderId="36"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8" fillId="0" borderId="8" xfId="0" applyFont="1" applyFill="1" applyBorder="1" applyAlignment="1" applyProtection="1">
      <alignment horizontal="center" vertical="center"/>
    </xf>
    <xf numFmtId="0" fontId="16" fillId="0" borderId="2"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1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8" fillId="2"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18" fillId="2" borderId="63"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0" xfId="0" applyFont="1" applyFill="1" applyProtection="1">
      <alignment vertical="center"/>
    </xf>
    <xf numFmtId="0" fontId="6" fillId="0" borderId="0" xfId="0" applyFont="1" applyFill="1" applyAlignment="1" applyProtection="1">
      <alignment vertical="center"/>
    </xf>
    <xf numFmtId="0" fontId="4" fillId="0" borderId="0" xfId="0" applyFont="1" applyAlignment="1">
      <alignment horizontal="left" vertical="center"/>
    </xf>
    <xf numFmtId="0" fontId="10" fillId="0" borderId="36"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5" borderId="4" xfId="0" applyFont="1" applyFill="1" applyBorder="1" applyAlignment="1" applyProtection="1">
      <alignment vertical="center"/>
      <protection locked="0"/>
    </xf>
    <xf numFmtId="0" fontId="4" fillId="5" borderId="5"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4" fillId="5" borderId="3" xfId="0" applyFont="1" applyFill="1" applyBorder="1" applyAlignment="1" applyProtection="1">
      <alignment vertical="center"/>
      <protection locked="0"/>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49" fontId="4" fillId="5" borderId="0" xfId="0" applyNumberFormat="1" applyFont="1" applyFill="1" applyBorder="1" applyAlignment="1" applyProtection="1">
      <alignment horizontal="center" vertical="center"/>
      <protection locked="0"/>
    </xf>
    <xf numFmtId="0" fontId="4" fillId="5" borderId="9"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10"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11" xfId="0" applyFont="1" applyFill="1" applyBorder="1" applyAlignment="1" applyProtection="1">
      <alignment vertical="center"/>
      <protection locked="0"/>
    </xf>
    <xf numFmtId="0" fontId="4" fillId="5" borderId="8" xfId="0" applyFont="1" applyFill="1" applyBorder="1" applyAlignment="1" applyProtection="1">
      <alignment vertical="center"/>
      <protection locked="0"/>
    </xf>
    <xf numFmtId="0" fontId="4" fillId="5" borderId="12" xfId="0" applyFont="1" applyFill="1" applyBorder="1" applyAlignment="1" applyProtection="1">
      <alignment vertical="center"/>
      <protection locked="0"/>
    </xf>
    <xf numFmtId="0" fontId="4" fillId="5" borderId="1"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4" fillId="0" borderId="13" xfId="0" applyFont="1" applyBorder="1" applyAlignment="1">
      <alignment vertical="center"/>
    </xf>
    <xf numFmtId="0" fontId="4" fillId="0" borderId="14" xfId="0" applyFont="1" applyBorder="1" applyAlignment="1">
      <alignment vertical="center"/>
    </xf>
    <xf numFmtId="0" fontId="5" fillId="0" borderId="14" xfId="0" applyFont="1" applyBorder="1" applyAlignment="1">
      <alignment horizontal="center" vertical="center" shrinkToFit="1"/>
    </xf>
    <xf numFmtId="0" fontId="5" fillId="0" borderId="16" xfId="0" applyFont="1" applyBorder="1" applyAlignment="1">
      <alignment horizontal="center" vertical="center" shrinkToFit="1"/>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176" fontId="4" fillId="0" borderId="4" xfId="0" applyNumberFormat="1" applyFont="1" applyBorder="1" applyAlignment="1">
      <alignment vertical="center"/>
    </xf>
    <xf numFmtId="176" fontId="4" fillId="0" borderId="5"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0" fontId="5" fillId="0" borderId="7"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15" xfId="0" applyFont="1" applyBorder="1" applyAlignment="1">
      <alignment vertical="center"/>
    </xf>
    <xf numFmtId="0" fontId="4" fillId="0" borderId="7" xfId="0"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176" fontId="5" fillId="0" borderId="57" xfId="0" applyNumberFormat="1" applyFont="1" applyBorder="1" applyAlignment="1">
      <alignment horizontal="right" vertical="center"/>
    </xf>
    <xf numFmtId="176" fontId="5" fillId="0" borderId="58" xfId="0" applyNumberFormat="1" applyFont="1" applyBorder="1" applyAlignment="1">
      <alignment horizontal="right" vertic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4" fillId="0" borderId="36" xfId="0" applyFont="1" applyBorder="1" applyAlignment="1">
      <alignment horizontal="center"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54" xfId="0" applyFont="1" applyBorder="1" applyAlignment="1">
      <alignment horizontal="left" vertical="center" wrapText="1"/>
    </xf>
    <xf numFmtId="0" fontId="10" fillId="0" borderId="55" xfId="0" applyFont="1" applyBorder="1" applyAlignment="1">
      <alignment horizontal="left" vertical="center" wrapText="1"/>
    </xf>
    <xf numFmtId="0" fontId="10" fillId="0" borderId="56"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76" fontId="4" fillId="0" borderId="44" xfId="0" applyNumberFormat="1" applyFont="1" applyBorder="1" applyAlignment="1">
      <alignment vertical="center" shrinkToFit="1"/>
    </xf>
    <xf numFmtId="176" fontId="4" fillId="0" borderId="68" xfId="0" applyNumberFormat="1" applyFont="1" applyBorder="1" applyAlignment="1">
      <alignment vertical="center" shrinkToFit="1"/>
    </xf>
    <xf numFmtId="0" fontId="4" fillId="0" borderId="44" xfId="0" applyFont="1" applyBorder="1" applyAlignment="1">
      <alignment vertical="center"/>
    </xf>
    <xf numFmtId="0" fontId="4" fillId="0" borderId="68" xfId="0" applyFont="1" applyBorder="1" applyAlignment="1">
      <alignment vertical="center"/>
    </xf>
    <xf numFmtId="0" fontId="4" fillId="0" borderId="44"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8" fillId="0" borderId="0" xfId="0" applyFont="1" applyAlignment="1">
      <alignment horizontal="left" vertical="center" shrinkToFit="1"/>
    </xf>
    <xf numFmtId="178" fontId="6" fillId="0" borderId="11" xfId="0" applyNumberFormat="1" applyFont="1" applyBorder="1" applyAlignment="1">
      <alignment horizontal="center" vertical="center" shrinkToFit="1"/>
    </xf>
    <xf numFmtId="178" fontId="6" fillId="0" borderId="8" xfId="0" applyNumberFormat="1" applyFont="1" applyBorder="1" applyAlignment="1">
      <alignment horizontal="center" vertical="center" shrinkToFit="1"/>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6" fillId="3" borderId="36" xfId="0" applyFont="1" applyFill="1" applyBorder="1" applyAlignment="1">
      <alignment horizontal="center" vertical="center" shrinkToFit="1"/>
    </xf>
    <xf numFmtId="0" fontId="8" fillId="3" borderId="36"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6"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176" fontId="17" fillId="6" borderId="0" xfId="0" applyNumberFormat="1" applyFont="1" applyFill="1" applyBorder="1" applyAlignment="1" applyProtection="1">
      <alignment horizontal="center" vertical="center" wrapText="1"/>
      <protection locked="0"/>
    </xf>
    <xf numFmtId="0" fontId="17" fillId="6"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177" fontId="9" fillId="5" borderId="36" xfId="4" applyNumberFormat="1" applyFont="1" applyFill="1" applyBorder="1" applyAlignment="1" applyProtection="1">
      <alignment vertical="center" shrinkToFit="1"/>
      <protection locked="0"/>
    </xf>
    <xf numFmtId="0" fontId="16" fillId="0" borderId="1"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6" fillId="0" borderId="2" xfId="0" applyFont="1" applyFill="1" applyBorder="1" applyAlignment="1" applyProtection="1">
      <alignment horizontal="right" vertical="center"/>
    </xf>
    <xf numFmtId="0" fontId="16" fillId="0" borderId="3" xfId="0" applyFont="1" applyFill="1" applyBorder="1" applyAlignment="1" applyProtection="1">
      <alignment horizontal="right" vertical="center"/>
    </xf>
    <xf numFmtId="0" fontId="6" fillId="0" borderId="36" xfId="0" applyFont="1" applyFill="1" applyBorder="1" applyAlignment="1" applyProtection="1">
      <alignment horizontal="center" vertical="center"/>
    </xf>
    <xf numFmtId="0" fontId="9" fillId="5" borderId="36" xfId="0" applyFont="1" applyFill="1" applyBorder="1" applyAlignment="1" applyProtection="1">
      <alignment vertical="center" shrinkToFit="1"/>
      <protection locked="0"/>
    </xf>
    <xf numFmtId="178" fontId="5" fillId="0" borderId="1" xfId="0" applyNumberFormat="1" applyFont="1" applyFill="1" applyBorder="1" applyAlignment="1" applyProtection="1">
      <alignment horizontal="center" vertical="center" shrinkToFit="1"/>
    </xf>
    <xf numFmtId="178" fontId="5" fillId="0" borderId="2" xfId="0" applyNumberFormat="1"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17" fillId="0" borderId="5"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12" xfId="0" applyFont="1" applyFill="1" applyBorder="1" applyAlignment="1" applyProtection="1">
      <alignment horizontal="left" vertical="center" wrapText="1"/>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xf>
    <xf numFmtId="176" fontId="5" fillId="0" borderId="1" xfId="0" applyNumberFormat="1" applyFont="1" applyFill="1" applyBorder="1" applyAlignment="1" applyProtection="1">
      <alignment vertical="center" shrinkToFit="1"/>
    </xf>
    <xf numFmtId="176" fontId="5" fillId="0" borderId="2" xfId="0" applyNumberFormat="1" applyFont="1" applyFill="1" applyBorder="1" applyAlignment="1" applyProtection="1">
      <alignment vertical="center" shrinkToFit="1"/>
    </xf>
    <xf numFmtId="0" fontId="7" fillId="0" borderId="9"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0"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8" xfId="0" applyFont="1" applyFill="1" applyBorder="1" applyAlignment="1" applyProtection="1">
      <alignment vertical="top" wrapText="1"/>
    </xf>
    <xf numFmtId="0" fontId="7" fillId="0" borderId="12" xfId="0" applyFont="1" applyFill="1" applyBorder="1" applyAlignment="1" applyProtection="1">
      <alignment vertical="top" wrapText="1"/>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9" fillId="5" borderId="40" xfId="0" applyFont="1" applyFill="1" applyBorder="1" applyAlignment="1" applyProtection="1">
      <alignment vertical="center" shrinkToFit="1"/>
      <protection locked="0"/>
    </xf>
    <xf numFmtId="0" fontId="9" fillId="5" borderId="41" xfId="0" applyFont="1" applyFill="1" applyBorder="1" applyAlignment="1" applyProtection="1">
      <alignment vertical="center" shrinkToFit="1"/>
      <protection locked="0"/>
    </xf>
    <xf numFmtId="0" fontId="9" fillId="5" borderId="42" xfId="0" applyFont="1" applyFill="1" applyBorder="1" applyAlignment="1" applyProtection="1">
      <alignment vertical="center" shrinkToFit="1"/>
      <protection locked="0"/>
    </xf>
    <xf numFmtId="177" fontId="9" fillId="5" borderId="40" xfId="4" applyNumberFormat="1" applyFont="1" applyFill="1" applyBorder="1" applyAlignment="1" applyProtection="1">
      <alignment vertical="center" shrinkToFit="1"/>
      <protection locked="0"/>
    </xf>
    <xf numFmtId="177" fontId="9" fillId="5" borderId="41" xfId="4" applyNumberFormat="1" applyFont="1" applyFill="1" applyBorder="1" applyAlignment="1" applyProtection="1">
      <alignment vertical="center" shrinkToFit="1"/>
      <protection locked="0"/>
    </xf>
    <xf numFmtId="177" fontId="9" fillId="5" borderId="42" xfId="4" applyNumberFormat="1" applyFont="1" applyFill="1" applyBorder="1" applyAlignment="1" applyProtection="1">
      <alignment vertical="center" shrinkToFit="1"/>
      <protection locked="0"/>
    </xf>
    <xf numFmtId="49" fontId="7" fillId="0" borderId="57" xfId="0" applyNumberFormat="1" applyFont="1" applyFill="1" applyBorder="1" applyAlignment="1" applyProtection="1">
      <alignment horizontal="center" vertical="center" wrapText="1"/>
    </xf>
    <xf numFmtId="49" fontId="7" fillId="0" borderId="58" xfId="0" applyNumberFormat="1" applyFont="1" applyFill="1" applyBorder="1" applyAlignment="1" applyProtection="1">
      <alignment horizontal="center" vertical="center" wrapText="1"/>
    </xf>
    <xf numFmtId="38" fontId="6" fillId="0" borderId="57" xfId="4" applyFont="1" applyFill="1" applyBorder="1" applyAlignment="1" applyProtection="1">
      <alignment horizontal="right" vertical="center" shrinkToFit="1"/>
    </xf>
    <xf numFmtId="38" fontId="6" fillId="0" borderId="58" xfId="4" applyFont="1" applyFill="1" applyBorder="1" applyAlignment="1" applyProtection="1">
      <alignment horizontal="right" vertical="center" shrinkToFit="1"/>
    </xf>
    <xf numFmtId="38" fontId="6" fillId="0" borderId="59" xfId="4" applyFont="1" applyFill="1" applyBorder="1" applyAlignment="1" applyProtection="1">
      <alignment horizontal="right" vertical="center" shrinkToFit="1"/>
    </xf>
    <xf numFmtId="0" fontId="17" fillId="0" borderId="0"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5" borderId="11" xfId="0" applyFont="1" applyFill="1" applyBorder="1" applyAlignment="1" applyProtection="1">
      <alignment horizontal="left" vertical="center" shrinkToFit="1"/>
      <protection locked="0"/>
    </xf>
    <xf numFmtId="0" fontId="4" fillId="5" borderId="8" xfId="0" applyFont="1" applyFill="1" applyBorder="1" applyAlignment="1" applyProtection="1">
      <alignment horizontal="left" vertical="center" shrinkToFit="1"/>
      <protection locked="0"/>
    </xf>
    <xf numFmtId="0" fontId="4" fillId="5" borderId="12"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9" fillId="5" borderId="39"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5" borderId="1"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4" fillId="5" borderId="3" xfId="0" applyFont="1" applyFill="1" applyBorder="1" applyAlignment="1" applyProtection="1">
      <alignment vertical="center" shrinkToFit="1"/>
      <protection locked="0"/>
    </xf>
    <xf numFmtId="0" fontId="4" fillId="0" borderId="18" xfId="0" applyFont="1" applyFill="1" applyBorder="1" applyAlignment="1" applyProtection="1">
      <alignment horizontal="center" vertical="center" textRotation="255"/>
    </xf>
    <xf numFmtId="0" fontId="4" fillId="0" borderId="19" xfId="0" applyFont="1" applyFill="1" applyBorder="1" applyAlignment="1" applyProtection="1">
      <alignment horizontal="center" vertical="center" textRotation="255"/>
    </xf>
    <xf numFmtId="0" fontId="4" fillId="0" borderId="20" xfId="0" applyFont="1" applyFill="1" applyBorder="1" applyAlignment="1" applyProtection="1">
      <alignment horizontal="center" vertical="center" textRotation="255"/>
    </xf>
    <xf numFmtId="49" fontId="4" fillId="5" borderId="11" xfId="0" applyNumberFormat="1" applyFont="1" applyFill="1" applyBorder="1" applyAlignment="1" applyProtection="1">
      <alignment horizontal="center" vertical="center" shrinkToFit="1"/>
      <protection locked="0"/>
    </xf>
    <xf numFmtId="49" fontId="4" fillId="5" borderId="8" xfId="0" applyNumberFormat="1" applyFont="1" applyFill="1" applyBorder="1" applyAlignment="1" applyProtection="1">
      <alignment horizontal="center" vertical="center" shrinkToFit="1"/>
      <protection locked="0"/>
    </xf>
    <xf numFmtId="49" fontId="4" fillId="5" borderId="12" xfId="0" applyNumberFormat="1" applyFont="1" applyFill="1" applyBorder="1" applyAlignment="1" applyProtection="1">
      <alignment horizontal="center" vertical="center" shrinkToFit="1"/>
      <protection locked="0"/>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5" borderId="8"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2" xfId="0" applyFont="1" applyFill="1" applyBorder="1" applyAlignment="1" applyProtection="1">
      <alignment vertical="center"/>
    </xf>
    <xf numFmtId="49" fontId="4" fillId="5" borderId="5" xfId="0" applyNumberFormat="1" applyFont="1" applyFill="1" applyBorder="1" applyAlignment="1" applyProtection="1">
      <alignment horizontal="left" vertical="center" shrinkToFit="1"/>
      <protection locked="0"/>
    </xf>
    <xf numFmtId="0" fontId="18" fillId="2" borderId="6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4" fillId="5" borderId="13" xfId="0" applyFont="1" applyFill="1" applyBorder="1" applyAlignment="1" applyProtection="1">
      <alignment horizontal="left" vertical="center" shrinkToFit="1"/>
      <protection locked="0"/>
    </xf>
    <xf numFmtId="0" fontId="4" fillId="5" borderId="14" xfId="0" applyFont="1" applyFill="1" applyBorder="1" applyAlignment="1" applyProtection="1">
      <alignment horizontal="left" vertical="center" shrinkToFit="1"/>
      <protection locked="0"/>
    </xf>
    <xf numFmtId="0" fontId="4" fillId="5" borderId="1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6" fillId="0" borderId="46" xfId="0" applyFont="1" applyFill="1" applyBorder="1" applyAlignment="1" applyProtection="1">
      <alignment horizontal="center" vertical="center"/>
    </xf>
    <xf numFmtId="0" fontId="18" fillId="2" borderId="63" xfId="0" applyFont="1" applyFill="1" applyBorder="1" applyAlignment="1" applyProtection="1">
      <alignment horizontal="left" vertical="center"/>
    </xf>
    <xf numFmtId="49" fontId="7" fillId="0" borderId="59" xfId="0" applyNumberFormat="1" applyFont="1" applyFill="1" applyBorder="1" applyAlignment="1" applyProtection="1">
      <alignment horizontal="center" vertical="center" wrapText="1"/>
    </xf>
    <xf numFmtId="177" fontId="6" fillId="0" borderId="11" xfId="4" applyNumberFormat="1" applyFont="1" applyFill="1" applyBorder="1" applyAlignment="1" applyProtection="1">
      <alignment vertical="center" shrinkToFit="1"/>
    </xf>
    <xf numFmtId="177" fontId="6" fillId="0" borderId="8" xfId="4" applyNumberFormat="1" applyFont="1" applyFill="1" applyBorder="1" applyAlignment="1" applyProtection="1">
      <alignment vertical="center" shrinkToFit="1"/>
    </xf>
    <xf numFmtId="0" fontId="9" fillId="5" borderId="1"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3" xfId="0" applyFont="1" applyFill="1" applyBorder="1" applyAlignment="1" applyProtection="1">
      <alignment vertical="center" shrinkToFit="1"/>
      <protection locked="0"/>
    </xf>
    <xf numFmtId="177" fontId="9" fillId="5" borderId="1" xfId="4" applyNumberFormat="1" applyFont="1" applyFill="1" applyBorder="1" applyAlignment="1" applyProtection="1">
      <alignment vertical="center" shrinkToFit="1"/>
      <protection locked="0"/>
    </xf>
    <xf numFmtId="177" fontId="9" fillId="5" borderId="2" xfId="4" applyNumberFormat="1" applyFont="1" applyFill="1" applyBorder="1" applyAlignment="1" applyProtection="1">
      <alignment vertical="center" shrinkToFit="1"/>
      <protection locked="0"/>
    </xf>
    <xf numFmtId="177" fontId="9" fillId="5" borderId="3" xfId="4" applyNumberFormat="1" applyFont="1" applyFill="1" applyBorder="1" applyAlignment="1" applyProtection="1">
      <alignment vertical="center" shrinkToFit="1"/>
      <protection locked="0"/>
    </xf>
    <xf numFmtId="0" fontId="9" fillId="5" borderId="1"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9" fillId="5" borderId="18"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45720</xdr:colOff>
          <xdr:row>11</xdr:row>
          <xdr:rowOff>30480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15</xdr:row>
      <xdr:rowOff>92711</xdr:rowOff>
    </xdr:from>
    <xdr:to>
      <xdr:col>1</xdr:col>
      <xdr:colOff>121919</xdr:colOff>
      <xdr:row>18</xdr:row>
      <xdr:rowOff>100014</xdr:rowOff>
    </xdr:to>
    <xdr:sp macro="" textlink="">
      <xdr:nvSpPr>
        <xdr:cNvPr id="2" name="左大かっこ 1"/>
        <xdr:cNvSpPr/>
      </xdr:nvSpPr>
      <xdr:spPr>
        <a:xfrm>
          <a:off x="228600" y="3259774"/>
          <a:ext cx="45719" cy="6502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117</xdr:row>
      <xdr:rowOff>63500</xdr:rowOff>
    </xdr:from>
    <xdr:to>
      <xdr:col>1</xdr:col>
      <xdr:colOff>140804</xdr:colOff>
      <xdr:row>118</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144780</xdr:colOff>
          <xdr:row>10</xdr:row>
          <xdr:rowOff>220980</xdr:rowOff>
        </xdr:from>
        <xdr:to>
          <xdr:col>9</xdr:col>
          <xdr:colOff>38100</xdr:colOff>
          <xdr:row>12</xdr:row>
          <xdr:rowOff>7620</xdr:rowOff>
        </xdr:to>
        <xdr:sp macro="" textlink="">
          <xdr:nvSpPr>
            <xdr:cNvPr id="24757" name="Check Box 181" hidden="1">
              <a:extLst>
                <a:ext uri="{63B3BB69-23CF-44E3-9099-C40C66FF867C}">
                  <a14:compatExt spid="_x0000_s2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17"/>
  <sheetViews>
    <sheetView view="pageBreakPreview" zoomScaleNormal="100" zoomScaleSheetLayoutView="100" workbookViewId="0">
      <selection activeCell="B5" sqref="B5"/>
    </sheetView>
  </sheetViews>
  <sheetFormatPr defaultColWidth="9" defaultRowHeight="13.2" x14ac:dyDescent="0.2"/>
  <cols>
    <col min="1" max="1" width="3.109375" style="39" customWidth="1"/>
    <col min="2" max="2" width="7.77734375" style="39" customWidth="1"/>
    <col min="3" max="3" width="27.44140625" style="37" customWidth="1"/>
    <col min="4" max="4" width="32.33203125" style="37" customWidth="1"/>
    <col min="5" max="5" width="27.44140625" style="37" customWidth="1"/>
    <col min="6" max="6" width="4.21875" style="39" customWidth="1"/>
    <col min="7" max="16384" width="9" style="39"/>
  </cols>
  <sheetData>
    <row r="2" spans="2:5" ht="16.2" x14ac:dyDescent="0.2">
      <c r="B2" s="36" t="s">
        <v>235</v>
      </c>
      <c r="D2" s="38"/>
    </row>
    <row r="3" spans="2:5" ht="16.2" x14ac:dyDescent="0.2">
      <c r="B3" s="36"/>
      <c r="D3" s="38"/>
    </row>
    <row r="4" spans="2:5" ht="16.2" x14ac:dyDescent="0.2">
      <c r="B4" s="36" t="s">
        <v>236</v>
      </c>
      <c r="D4" s="38"/>
    </row>
    <row r="5" spans="2:5" ht="14.4" x14ac:dyDescent="0.2">
      <c r="B5" s="40" t="s">
        <v>212</v>
      </c>
      <c r="D5" s="38"/>
    </row>
    <row r="6" spans="2:5" ht="14.4" x14ac:dyDescent="0.2">
      <c r="C6" s="38"/>
      <c r="D6" s="38"/>
    </row>
    <row r="7" spans="2:5" ht="14.4" x14ac:dyDescent="0.2">
      <c r="B7" s="41" t="s">
        <v>79</v>
      </c>
      <c r="C7" s="42" t="s">
        <v>105</v>
      </c>
      <c r="D7" s="43" t="s">
        <v>81</v>
      </c>
      <c r="E7" s="43" t="s">
        <v>78</v>
      </c>
    </row>
    <row r="8" spans="2:5" ht="42" customHeight="1" x14ac:dyDescent="0.2">
      <c r="B8" s="41">
        <v>1</v>
      </c>
      <c r="C8" s="44" t="s">
        <v>80</v>
      </c>
      <c r="D8" s="45"/>
      <c r="E8" s="45"/>
    </row>
    <row r="9" spans="2:5" ht="52.5" customHeight="1" x14ac:dyDescent="0.2">
      <c r="B9" s="41">
        <v>2</v>
      </c>
      <c r="C9" s="44"/>
      <c r="D9" s="45" t="s">
        <v>154</v>
      </c>
      <c r="E9" s="45"/>
    </row>
    <row r="10" spans="2:5" ht="122.4" customHeight="1" x14ac:dyDescent="0.2">
      <c r="B10" s="41">
        <v>3</v>
      </c>
      <c r="C10" s="44"/>
      <c r="D10" s="45"/>
      <c r="E10" s="45" t="s">
        <v>155</v>
      </c>
    </row>
    <row r="11" spans="2:5" ht="39" customHeight="1" x14ac:dyDescent="0.2">
      <c r="B11" s="41">
        <v>4</v>
      </c>
      <c r="C11" s="44"/>
      <c r="D11" s="45" t="s">
        <v>84</v>
      </c>
      <c r="E11" s="45"/>
    </row>
    <row r="12" spans="2:5" ht="48.75" customHeight="1" x14ac:dyDescent="0.2">
      <c r="B12" s="41">
        <v>5</v>
      </c>
      <c r="C12" s="44"/>
      <c r="D12" s="45" t="s">
        <v>82</v>
      </c>
      <c r="E12" s="45"/>
    </row>
    <row r="13" spans="2:5" ht="34.5" customHeight="1" x14ac:dyDescent="0.2">
      <c r="B13" s="41">
        <v>6</v>
      </c>
      <c r="C13" s="44"/>
      <c r="D13" s="45" t="s">
        <v>83</v>
      </c>
      <c r="E13" s="45"/>
    </row>
    <row r="14" spans="2:5" ht="115.2" x14ac:dyDescent="0.2">
      <c r="B14" s="41">
        <v>7</v>
      </c>
      <c r="C14" s="47"/>
      <c r="D14" s="48" t="s">
        <v>156</v>
      </c>
      <c r="E14" s="46"/>
    </row>
    <row r="15" spans="2:5" ht="86.4" x14ac:dyDescent="0.2">
      <c r="B15" s="41">
        <v>8</v>
      </c>
      <c r="C15" s="44"/>
      <c r="D15" s="45" t="s">
        <v>184</v>
      </c>
      <c r="E15" s="45"/>
    </row>
    <row r="16" spans="2:5" ht="37.5" customHeight="1" x14ac:dyDescent="0.2">
      <c r="B16" s="41">
        <v>9</v>
      </c>
      <c r="C16" s="44"/>
      <c r="D16" s="45" t="s">
        <v>106</v>
      </c>
      <c r="E16" s="45"/>
    </row>
    <row r="17" ht="54" customHeight="1" x14ac:dyDescent="0.2"/>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X54"/>
  <sheetViews>
    <sheetView showGridLines="0" showZeros="0" view="pageBreakPreview" zoomScaleNormal="100" zoomScaleSheetLayoutView="100" workbookViewId="0">
      <selection activeCell="BX12" sqref="BX12"/>
    </sheetView>
  </sheetViews>
  <sheetFormatPr defaultColWidth="2.21875" defaultRowHeight="12" x14ac:dyDescent="0.2"/>
  <cols>
    <col min="1" max="1" width="2.6640625" style="10" customWidth="1"/>
    <col min="2" max="19" width="2.21875" style="10"/>
    <col min="20" max="49" width="1.6640625" style="10" customWidth="1"/>
    <col min="50" max="16384" width="2.21875" style="10"/>
  </cols>
  <sheetData>
    <row r="1" spans="1:50" ht="13.5" customHeight="1" x14ac:dyDescent="0.2">
      <c r="A1" s="10" t="s">
        <v>153</v>
      </c>
      <c r="B1" s="8"/>
      <c r="C1" s="9"/>
      <c r="D1" s="9"/>
      <c r="AI1" s="8"/>
      <c r="AJ1" s="8"/>
      <c r="AK1" s="226"/>
      <c r="AL1" s="226"/>
      <c r="AM1" s="226"/>
    </row>
    <row r="2" spans="1:50" ht="9" customHeight="1" x14ac:dyDescent="0.2">
      <c r="A2" s="1"/>
      <c r="B2" s="8"/>
      <c r="C2" s="9"/>
      <c r="D2" s="9"/>
      <c r="AI2" s="8"/>
      <c r="AJ2" s="8"/>
      <c r="AK2" s="8"/>
      <c r="AL2" s="8"/>
      <c r="AM2" s="8"/>
    </row>
    <row r="3" spans="1:50" ht="14.4" customHeight="1" x14ac:dyDescent="0.2">
      <c r="A3" s="249" t="s">
        <v>244</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row>
    <row r="4" spans="1:50" ht="12" customHeight="1" x14ac:dyDescent="0.2">
      <c r="A4" s="11"/>
      <c r="B4" s="8" t="s">
        <v>232</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50" ht="11.25" customHeight="1" x14ac:dyDescent="0.2">
      <c r="A5" s="227"/>
      <c r="B5" s="227"/>
      <c r="C5" s="227"/>
      <c r="D5" s="227"/>
      <c r="E5" s="227"/>
      <c r="F5" s="227"/>
      <c r="G5" s="227"/>
      <c r="H5" s="227"/>
      <c r="I5" s="227"/>
      <c r="J5" s="227"/>
      <c r="K5" s="227"/>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row>
    <row r="6" spans="1:50" ht="13.5" customHeight="1" x14ac:dyDescent="0.2">
      <c r="A6" s="258" t="s">
        <v>56</v>
      </c>
      <c r="B6" s="12" t="s">
        <v>0</v>
      </c>
      <c r="C6" s="13"/>
      <c r="D6" s="13"/>
      <c r="E6" s="14"/>
      <c r="F6" s="14"/>
      <c r="G6" s="14"/>
      <c r="H6" s="14"/>
      <c r="I6" s="14"/>
      <c r="J6" s="14"/>
      <c r="K6" s="15"/>
      <c r="L6" s="261"/>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3"/>
      <c r="AX6" s="16"/>
    </row>
    <row r="7" spans="1:50" ht="21" customHeight="1" x14ac:dyDescent="0.2">
      <c r="A7" s="259"/>
      <c r="B7" s="17" t="s">
        <v>1</v>
      </c>
      <c r="C7" s="228"/>
      <c r="D7" s="228"/>
      <c r="E7" s="18"/>
      <c r="F7" s="18"/>
      <c r="G7" s="18"/>
      <c r="H7" s="18"/>
      <c r="I7" s="18"/>
      <c r="J7" s="18"/>
      <c r="K7" s="18"/>
      <c r="L7" s="26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6"/>
      <c r="AX7" s="8"/>
    </row>
    <row r="8" spans="1:50" x14ac:dyDescent="0.2">
      <c r="A8" s="259"/>
      <c r="B8" s="267" t="s">
        <v>57</v>
      </c>
      <c r="C8" s="268"/>
      <c r="D8" s="268"/>
      <c r="E8" s="268"/>
      <c r="F8" s="268"/>
      <c r="G8" s="268"/>
      <c r="H8" s="268"/>
      <c r="I8" s="268"/>
      <c r="J8" s="268"/>
      <c r="K8" s="269"/>
      <c r="L8" s="8" t="s">
        <v>2</v>
      </c>
      <c r="M8" s="8"/>
      <c r="N8" s="8"/>
      <c r="O8" s="8"/>
      <c r="P8" s="8"/>
      <c r="Q8" s="276"/>
      <c r="R8" s="276"/>
      <c r="S8" s="8" t="s">
        <v>3</v>
      </c>
      <c r="T8" s="276"/>
      <c r="U8" s="276"/>
      <c r="V8" s="276"/>
      <c r="W8" s="8" t="s">
        <v>4</v>
      </c>
      <c r="X8" s="8"/>
      <c r="Y8" s="8"/>
      <c r="Z8" s="8"/>
      <c r="AA8" s="8"/>
      <c r="AB8" s="8"/>
      <c r="AC8" s="8"/>
      <c r="AD8" s="8"/>
      <c r="AE8" s="8"/>
      <c r="AF8" s="8"/>
      <c r="AG8" s="8"/>
      <c r="AH8" s="8"/>
      <c r="AI8" s="8"/>
      <c r="AJ8" s="8"/>
      <c r="AK8" s="8"/>
      <c r="AL8" s="8"/>
      <c r="AM8" s="8"/>
      <c r="AN8" s="8"/>
      <c r="AW8" s="32"/>
      <c r="AX8" s="16"/>
    </row>
    <row r="9" spans="1:50" ht="13.5" customHeight="1" x14ac:dyDescent="0.2">
      <c r="A9" s="259"/>
      <c r="B9" s="270"/>
      <c r="C9" s="271"/>
      <c r="D9" s="271"/>
      <c r="E9" s="271"/>
      <c r="F9" s="271"/>
      <c r="G9" s="271"/>
      <c r="H9" s="271"/>
      <c r="I9" s="271"/>
      <c r="J9" s="271"/>
      <c r="K9" s="272"/>
      <c r="L9" s="277"/>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9"/>
      <c r="AX9" s="16"/>
    </row>
    <row r="10" spans="1:50" ht="13.5" customHeight="1" x14ac:dyDescent="0.2">
      <c r="A10" s="259"/>
      <c r="B10" s="273"/>
      <c r="C10" s="274"/>
      <c r="D10" s="274"/>
      <c r="E10" s="274"/>
      <c r="F10" s="274"/>
      <c r="G10" s="274"/>
      <c r="H10" s="274"/>
      <c r="I10" s="274"/>
      <c r="J10" s="274"/>
      <c r="K10" s="275"/>
      <c r="L10" s="280"/>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2"/>
      <c r="AX10" s="16"/>
    </row>
    <row r="11" spans="1:50" ht="18" customHeight="1" x14ac:dyDescent="0.2">
      <c r="A11" s="259"/>
      <c r="B11" s="19" t="s">
        <v>5</v>
      </c>
      <c r="C11" s="20"/>
      <c r="D11" s="20"/>
      <c r="E11" s="21"/>
      <c r="F11" s="21"/>
      <c r="G11" s="21"/>
      <c r="H11" s="21"/>
      <c r="I11" s="21"/>
      <c r="J11" s="21"/>
      <c r="K11" s="21"/>
      <c r="L11" s="17" t="s">
        <v>6</v>
      </c>
      <c r="M11" s="18"/>
      <c r="N11" s="18"/>
      <c r="O11" s="18"/>
      <c r="P11" s="18"/>
      <c r="Q11" s="18"/>
      <c r="R11" s="22"/>
      <c r="S11" s="283"/>
      <c r="T11" s="284"/>
      <c r="U11" s="284"/>
      <c r="V11" s="284"/>
      <c r="W11" s="284"/>
      <c r="X11" s="284"/>
      <c r="Y11" s="285"/>
      <c r="Z11" s="17" t="s">
        <v>231</v>
      </c>
      <c r="AA11" s="18"/>
      <c r="AB11" s="18"/>
      <c r="AC11" s="18"/>
      <c r="AD11" s="18"/>
      <c r="AE11" s="18"/>
      <c r="AF11" s="22"/>
      <c r="AG11" s="286"/>
      <c r="AH11" s="287"/>
      <c r="AI11" s="287"/>
      <c r="AJ11" s="287"/>
      <c r="AK11" s="287"/>
      <c r="AL11" s="287"/>
      <c r="AM11" s="287"/>
      <c r="AN11" s="287"/>
      <c r="AO11" s="287"/>
      <c r="AP11" s="287"/>
      <c r="AQ11" s="287"/>
      <c r="AR11" s="287"/>
      <c r="AS11" s="287"/>
      <c r="AT11" s="287"/>
      <c r="AU11" s="287"/>
      <c r="AV11" s="287"/>
      <c r="AW11" s="288"/>
      <c r="AX11" s="16"/>
    </row>
    <row r="12" spans="1:50" ht="18" customHeight="1" x14ac:dyDescent="0.2">
      <c r="A12" s="259"/>
      <c r="B12" s="19" t="s">
        <v>7</v>
      </c>
      <c r="C12" s="20"/>
      <c r="D12" s="20"/>
      <c r="E12" s="21"/>
      <c r="F12" s="21"/>
      <c r="G12" s="21"/>
      <c r="H12" s="21"/>
      <c r="I12" s="21"/>
      <c r="J12" s="21"/>
      <c r="K12" s="21"/>
      <c r="L12" s="19" t="s">
        <v>8</v>
      </c>
      <c r="M12" s="21"/>
      <c r="N12" s="21"/>
      <c r="O12" s="21"/>
      <c r="P12" s="21"/>
      <c r="Q12" s="21"/>
      <c r="R12" s="23"/>
      <c r="S12" s="264"/>
      <c r="T12" s="265"/>
      <c r="U12" s="265"/>
      <c r="V12" s="265"/>
      <c r="W12" s="265"/>
      <c r="X12" s="265"/>
      <c r="Y12" s="266"/>
      <c r="Z12" s="19" t="s">
        <v>9</v>
      </c>
      <c r="AA12" s="21"/>
      <c r="AB12" s="21"/>
      <c r="AC12" s="21"/>
      <c r="AD12" s="21"/>
      <c r="AE12" s="21"/>
      <c r="AF12" s="23"/>
      <c r="AG12" s="286"/>
      <c r="AH12" s="287"/>
      <c r="AI12" s="287"/>
      <c r="AJ12" s="287"/>
      <c r="AK12" s="287"/>
      <c r="AL12" s="287"/>
      <c r="AM12" s="287"/>
      <c r="AN12" s="287"/>
      <c r="AO12" s="287"/>
      <c r="AP12" s="287"/>
      <c r="AQ12" s="287"/>
      <c r="AR12" s="287"/>
      <c r="AS12" s="287"/>
      <c r="AT12" s="287"/>
      <c r="AU12" s="287"/>
      <c r="AV12" s="287"/>
      <c r="AW12" s="288"/>
      <c r="AX12" s="16"/>
    </row>
    <row r="13" spans="1:50" ht="18.75" customHeight="1" x14ac:dyDescent="0.2">
      <c r="A13" s="260"/>
      <c r="B13" s="19" t="s">
        <v>10</v>
      </c>
      <c r="C13" s="20"/>
      <c r="D13" s="20"/>
      <c r="E13" s="21"/>
      <c r="F13" s="21"/>
      <c r="G13" s="21"/>
      <c r="H13" s="21"/>
      <c r="I13" s="21"/>
      <c r="J13" s="21"/>
      <c r="K13" s="21"/>
      <c r="L13" s="19" t="s">
        <v>8</v>
      </c>
      <c r="M13" s="21"/>
      <c r="N13" s="21"/>
      <c r="O13" s="21"/>
      <c r="P13" s="21"/>
      <c r="Q13" s="21"/>
      <c r="R13" s="23"/>
      <c r="S13" s="264"/>
      <c r="T13" s="265"/>
      <c r="U13" s="265"/>
      <c r="V13" s="265"/>
      <c r="W13" s="265"/>
      <c r="X13" s="265"/>
      <c r="Y13" s="266"/>
      <c r="Z13" s="19" t="s">
        <v>9</v>
      </c>
      <c r="AA13" s="21"/>
      <c r="AB13" s="21"/>
      <c r="AC13" s="21"/>
      <c r="AD13" s="21"/>
      <c r="AE13" s="21"/>
      <c r="AF13" s="23"/>
      <c r="AG13" s="286"/>
      <c r="AH13" s="287"/>
      <c r="AI13" s="287"/>
      <c r="AJ13" s="287"/>
      <c r="AK13" s="287"/>
      <c r="AL13" s="287"/>
      <c r="AM13" s="287"/>
      <c r="AN13" s="287"/>
      <c r="AO13" s="287"/>
      <c r="AP13" s="287"/>
      <c r="AQ13" s="287"/>
      <c r="AR13" s="287"/>
      <c r="AS13" s="287"/>
      <c r="AT13" s="287"/>
      <c r="AU13" s="287"/>
      <c r="AV13" s="287"/>
      <c r="AW13" s="288"/>
      <c r="AX13" s="16"/>
    </row>
    <row r="14" spans="1:50" ht="18" customHeight="1" x14ac:dyDescent="0.2">
      <c r="A14" s="19" t="s">
        <v>42</v>
      </c>
      <c r="B14" s="21"/>
      <c r="C14" s="21"/>
      <c r="D14" s="21"/>
      <c r="E14" s="21"/>
      <c r="F14" s="21"/>
      <c r="G14" s="24"/>
      <c r="H14" s="21"/>
      <c r="I14" s="21"/>
      <c r="J14" s="21"/>
      <c r="K14" s="21"/>
      <c r="L14" s="21"/>
      <c r="M14" s="21"/>
      <c r="N14" s="21"/>
      <c r="O14" s="21"/>
      <c r="P14" s="21"/>
      <c r="Q14" s="21"/>
      <c r="R14" s="21"/>
      <c r="S14" s="21"/>
      <c r="T14" s="33"/>
      <c r="U14" s="33"/>
      <c r="V14" s="33"/>
      <c r="W14" s="33"/>
      <c r="X14" s="33"/>
      <c r="Y14" s="33"/>
      <c r="Z14" s="33"/>
      <c r="AA14" s="33"/>
      <c r="AB14" s="33"/>
      <c r="AC14" s="33"/>
      <c r="AD14" s="33"/>
      <c r="AE14" s="33"/>
      <c r="AF14" s="33"/>
      <c r="AG14" s="8"/>
      <c r="AH14" s="8"/>
      <c r="AI14" s="8"/>
      <c r="AJ14" s="8"/>
      <c r="AK14" s="8"/>
      <c r="AL14" s="8"/>
      <c r="AM14" s="8"/>
      <c r="AN14" s="33"/>
      <c r="AW14" s="34"/>
    </row>
    <row r="15" spans="1:50" ht="18" customHeight="1" x14ac:dyDescent="0.2">
      <c r="A15" s="329" t="s">
        <v>234</v>
      </c>
      <c r="B15" s="330"/>
      <c r="C15" s="330"/>
      <c r="D15" s="330"/>
      <c r="E15" s="330"/>
      <c r="F15" s="330"/>
      <c r="G15" s="330"/>
      <c r="H15" s="330"/>
      <c r="I15" s="330"/>
      <c r="J15" s="330"/>
      <c r="K15" s="330"/>
      <c r="L15" s="330"/>
      <c r="M15" s="330"/>
      <c r="N15" s="330"/>
      <c r="O15" s="330"/>
      <c r="P15" s="330"/>
      <c r="Q15" s="330"/>
      <c r="R15" s="330"/>
      <c r="S15" s="331"/>
      <c r="T15" s="328" t="s">
        <v>183</v>
      </c>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row>
    <row r="16" spans="1:50" ht="15.75" customHeight="1" x14ac:dyDescent="0.2">
      <c r="A16" s="332"/>
      <c r="B16" s="333"/>
      <c r="C16" s="333"/>
      <c r="D16" s="333"/>
      <c r="E16" s="333"/>
      <c r="F16" s="333"/>
      <c r="G16" s="333"/>
      <c r="H16" s="333"/>
      <c r="I16" s="333"/>
      <c r="J16" s="333"/>
      <c r="K16" s="333"/>
      <c r="L16" s="333"/>
      <c r="M16" s="333"/>
      <c r="N16" s="333"/>
      <c r="O16" s="333"/>
      <c r="P16" s="333"/>
      <c r="Q16" s="333"/>
      <c r="R16" s="333"/>
      <c r="S16" s="334"/>
      <c r="T16" s="250" t="s">
        <v>148</v>
      </c>
      <c r="U16" s="250"/>
      <c r="V16" s="250"/>
      <c r="W16" s="250"/>
      <c r="X16" s="250"/>
      <c r="Y16" s="250"/>
      <c r="Z16" s="250"/>
      <c r="AA16" s="250"/>
      <c r="AB16" s="250"/>
      <c r="AC16" s="250"/>
      <c r="AD16" s="250" t="s">
        <v>149</v>
      </c>
      <c r="AE16" s="250"/>
      <c r="AF16" s="250"/>
      <c r="AG16" s="250"/>
      <c r="AH16" s="250"/>
      <c r="AI16" s="250"/>
      <c r="AJ16" s="250"/>
      <c r="AK16" s="250"/>
      <c r="AL16" s="250"/>
      <c r="AM16" s="250"/>
      <c r="AN16" s="250" t="s">
        <v>85</v>
      </c>
      <c r="AO16" s="250"/>
      <c r="AP16" s="250"/>
      <c r="AQ16" s="250"/>
      <c r="AR16" s="250"/>
      <c r="AS16" s="250"/>
      <c r="AT16" s="250"/>
      <c r="AU16" s="250"/>
      <c r="AV16" s="250"/>
      <c r="AW16" s="250"/>
    </row>
    <row r="17" spans="1:49" ht="12.75" customHeight="1" x14ac:dyDescent="0.2">
      <c r="A17" s="335"/>
      <c r="B17" s="336"/>
      <c r="C17" s="336"/>
      <c r="D17" s="336"/>
      <c r="E17" s="336"/>
      <c r="F17" s="336"/>
      <c r="G17" s="336"/>
      <c r="H17" s="336"/>
      <c r="I17" s="336"/>
      <c r="J17" s="336"/>
      <c r="K17" s="336"/>
      <c r="L17" s="336"/>
      <c r="M17" s="336"/>
      <c r="N17" s="336"/>
      <c r="O17" s="336"/>
      <c r="P17" s="336"/>
      <c r="Q17" s="336"/>
      <c r="R17" s="336"/>
      <c r="S17" s="337"/>
      <c r="T17" s="251" t="s">
        <v>63</v>
      </c>
      <c r="U17" s="252"/>
      <c r="V17" s="252"/>
      <c r="W17" s="253"/>
      <c r="X17" s="254" t="s">
        <v>239</v>
      </c>
      <c r="Y17" s="254"/>
      <c r="Z17" s="254"/>
      <c r="AA17" s="254"/>
      <c r="AB17" s="254"/>
      <c r="AC17" s="255"/>
      <c r="AD17" s="251" t="s">
        <v>63</v>
      </c>
      <c r="AE17" s="252"/>
      <c r="AF17" s="252"/>
      <c r="AG17" s="253"/>
      <c r="AH17" s="256" t="s">
        <v>239</v>
      </c>
      <c r="AI17" s="256"/>
      <c r="AJ17" s="256"/>
      <c r="AK17" s="256"/>
      <c r="AL17" s="256"/>
      <c r="AM17" s="257"/>
      <c r="AN17" s="251" t="s">
        <v>63</v>
      </c>
      <c r="AO17" s="252"/>
      <c r="AP17" s="252"/>
      <c r="AQ17" s="253"/>
      <c r="AR17" s="256" t="s">
        <v>239</v>
      </c>
      <c r="AS17" s="256"/>
      <c r="AT17" s="256"/>
      <c r="AU17" s="256"/>
      <c r="AV17" s="256"/>
      <c r="AW17" s="257"/>
    </row>
    <row r="18" spans="1:49" ht="12.75" customHeight="1" x14ac:dyDescent="0.2">
      <c r="A18" s="259"/>
      <c r="B18" s="12" t="s">
        <v>44</v>
      </c>
      <c r="C18" s="14"/>
      <c r="D18" s="14"/>
      <c r="E18" s="14"/>
      <c r="F18" s="14"/>
      <c r="G18" s="14"/>
      <c r="H18" s="14"/>
      <c r="I18" s="14"/>
      <c r="J18" s="14"/>
      <c r="K18" s="14"/>
      <c r="L18" s="14"/>
      <c r="M18" s="14"/>
      <c r="N18" s="14"/>
      <c r="O18" s="14"/>
      <c r="P18" s="14"/>
      <c r="Q18" s="14"/>
      <c r="R18" s="14"/>
      <c r="S18" s="15"/>
      <c r="T18" s="289">
        <f ca="1">COUNTIFS('申請見込額一覧 '!$E$6:$E$20,B18,'申請見込額一覧 '!$I$6:$I$20,"&gt;0")</f>
        <v>0</v>
      </c>
      <c r="U18" s="290"/>
      <c r="V18" s="291" t="s">
        <v>11</v>
      </c>
      <c r="W18" s="292"/>
      <c r="X18" s="293">
        <f ca="1">SUMIF('申請見込額一覧 '!$E$6:$E$20,B18,'申請見込額一覧 '!$I$6:$I$20)</f>
        <v>0</v>
      </c>
      <c r="Y18" s="294"/>
      <c r="Z18" s="294"/>
      <c r="AA18" s="294"/>
      <c r="AB18" s="291" t="s">
        <v>71</v>
      </c>
      <c r="AC18" s="292"/>
      <c r="AD18" s="289">
        <f ca="1">COUNTIFS('申請見込額一覧 '!$E$6:$E$20,B18,'申請見込額一覧 '!$L$6:$L$20,"&gt;0")</f>
        <v>0</v>
      </c>
      <c r="AE18" s="290"/>
      <c r="AF18" s="291" t="s">
        <v>11</v>
      </c>
      <c r="AG18" s="292"/>
      <c r="AH18" s="305">
        <f ca="1">SUMIF('申請見込額一覧 '!$E$6:$E$20,B18,'申請見込額一覧 '!$L$6:$L$20)</f>
        <v>0</v>
      </c>
      <c r="AI18" s="306"/>
      <c r="AJ18" s="306"/>
      <c r="AK18" s="306"/>
      <c r="AL18" s="291" t="s">
        <v>71</v>
      </c>
      <c r="AM18" s="292"/>
      <c r="AN18" s="289">
        <f ca="1">COUNTIFS('申請見込額一覧 '!$E$6:$E$20,B18,'申請見込額一覧 '!$O$6:$O$20,"&gt;0")</f>
        <v>0</v>
      </c>
      <c r="AO18" s="290"/>
      <c r="AP18" s="291" t="s">
        <v>11</v>
      </c>
      <c r="AQ18" s="292"/>
      <c r="AR18" s="293">
        <f ca="1">SUMIF('申請見込額一覧 '!$E$6:$E$20,B18,'申請見込額一覧 '!$O$6:$O$20)</f>
        <v>0</v>
      </c>
      <c r="AS18" s="294"/>
      <c r="AT18" s="294"/>
      <c r="AU18" s="294"/>
      <c r="AV18" s="291" t="s">
        <v>71</v>
      </c>
      <c r="AW18" s="292"/>
    </row>
    <row r="19" spans="1:49" ht="12.75" customHeight="1" x14ac:dyDescent="0.2">
      <c r="A19" s="259"/>
      <c r="B19" s="4" t="s">
        <v>45</v>
      </c>
      <c r="C19" s="25"/>
      <c r="D19" s="25"/>
      <c r="E19" s="25"/>
      <c r="F19" s="25"/>
      <c r="G19" s="25"/>
      <c r="H19" s="25"/>
      <c r="I19" s="25"/>
      <c r="J19" s="25"/>
      <c r="K19" s="25"/>
      <c r="L19" s="25"/>
      <c r="M19" s="25"/>
      <c r="N19" s="25"/>
      <c r="O19" s="25"/>
      <c r="P19" s="25"/>
      <c r="Q19" s="25"/>
      <c r="R19" s="25"/>
      <c r="S19" s="26"/>
      <c r="T19" s="301">
        <f ca="1">COUNTIFS('申請見込額一覧 '!$E$6:$E$20,B19,'申請見込額一覧 '!$I$6:$I$20,"&gt;0")</f>
        <v>0</v>
      </c>
      <c r="U19" s="302"/>
      <c r="V19" s="303" t="s">
        <v>11</v>
      </c>
      <c r="W19" s="304"/>
      <c r="X19" s="299">
        <f ca="1">SUMIF('申請見込額一覧 '!$E$6:$E$20,B19,'申請見込額一覧 '!$I$6:$I$20)</f>
        <v>0</v>
      </c>
      <c r="Y19" s="300"/>
      <c r="Z19" s="300"/>
      <c r="AA19" s="300"/>
      <c r="AB19" s="297" t="s">
        <v>71</v>
      </c>
      <c r="AC19" s="298"/>
      <c r="AD19" s="295">
        <f ca="1">COUNTIFS('申請見込額一覧 '!$E$6:$E$20,B19,'申請見込額一覧 '!$L$6:$L$20,"&gt;0")</f>
        <v>0</v>
      </c>
      <c r="AE19" s="296"/>
      <c r="AF19" s="297" t="s">
        <v>11</v>
      </c>
      <c r="AG19" s="298"/>
      <c r="AH19" s="299">
        <f ca="1">SUMIF('申請見込額一覧 '!$E$6:$E$20,B19,'申請見込額一覧 '!$L$6:$L$20)</f>
        <v>0</v>
      </c>
      <c r="AI19" s="300"/>
      <c r="AJ19" s="300"/>
      <c r="AK19" s="300"/>
      <c r="AL19" s="297" t="s">
        <v>71</v>
      </c>
      <c r="AM19" s="298"/>
      <c r="AN19" s="295">
        <f ca="1">COUNTIFS('申請見込額一覧 '!$E$6:$E$20,B19,'申請見込額一覧 '!$O$6:$O$20,"&gt;0")</f>
        <v>0</v>
      </c>
      <c r="AO19" s="296"/>
      <c r="AP19" s="297" t="s">
        <v>11</v>
      </c>
      <c r="AQ19" s="298"/>
      <c r="AR19" s="299">
        <f ca="1">SUMIF('申請見込額一覧 '!$E$6:$E$20,B19,'申請見込額一覧 '!$O$6:$O$20)</f>
        <v>0</v>
      </c>
      <c r="AS19" s="300"/>
      <c r="AT19" s="300"/>
      <c r="AU19" s="300"/>
      <c r="AV19" s="297" t="s">
        <v>71</v>
      </c>
      <c r="AW19" s="298"/>
    </row>
    <row r="20" spans="1:49" ht="12.75" customHeight="1" x14ac:dyDescent="0.2">
      <c r="A20" s="259"/>
      <c r="B20" s="4" t="s">
        <v>46</v>
      </c>
      <c r="C20" s="25"/>
      <c r="D20" s="25"/>
      <c r="E20" s="25"/>
      <c r="F20" s="25"/>
      <c r="G20" s="25"/>
      <c r="H20" s="25"/>
      <c r="I20" s="25"/>
      <c r="J20" s="25"/>
      <c r="K20" s="25"/>
      <c r="L20" s="25"/>
      <c r="M20" s="25"/>
      <c r="N20" s="25"/>
      <c r="O20" s="25"/>
      <c r="P20" s="25"/>
      <c r="Q20" s="25"/>
      <c r="R20" s="25"/>
      <c r="S20" s="26"/>
      <c r="T20" s="295">
        <f ca="1">COUNTIFS('申請見込額一覧 '!$E$6:$E$20,B20,'申請見込額一覧 '!$I$6:$I$20,"&gt;0")</f>
        <v>0</v>
      </c>
      <c r="U20" s="296"/>
      <c r="V20" s="297" t="s">
        <v>11</v>
      </c>
      <c r="W20" s="298"/>
      <c r="X20" s="299">
        <f ca="1">SUMIF('申請見込額一覧 '!$E$6:$E$20,B20,'申請見込額一覧 '!$I$6:$I$20)</f>
        <v>0</v>
      </c>
      <c r="Y20" s="300"/>
      <c r="Z20" s="300"/>
      <c r="AA20" s="300"/>
      <c r="AB20" s="297" t="s">
        <v>71</v>
      </c>
      <c r="AC20" s="298"/>
      <c r="AD20" s="295">
        <f ca="1">COUNTIFS('申請見込額一覧 '!$E$6:$E$20,B20,'申請見込額一覧 '!$L$6:$L$20,"&gt;0")</f>
        <v>0</v>
      </c>
      <c r="AE20" s="296"/>
      <c r="AF20" s="297" t="s">
        <v>11</v>
      </c>
      <c r="AG20" s="298"/>
      <c r="AH20" s="299">
        <f ca="1">SUMIF('申請見込額一覧 '!$E$6:$E$20,B20,'申請見込額一覧 '!$L$6:$L$20)</f>
        <v>0</v>
      </c>
      <c r="AI20" s="300"/>
      <c r="AJ20" s="300"/>
      <c r="AK20" s="300"/>
      <c r="AL20" s="297" t="s">
        <v>71</v>
      </c>
      <c r="AM20" s="298"/>
      <c r="AN20" s="295">
        <f ca="1">COUNTIFS('申請見込額一覧 '!$E$6:$E$20,B20,'申請見込額一覧 '!$O$6:$O$20,"&gt;0")</f>
        <v>0</v>
      </c>
      <c r="AO20" s="296"/>
      <c r="AP20" s="297" t="s">
        <v>11</v>
      </c>
      <c r="AQ20" s="298"/>
      <c r="AR20" s="299">
        <f ca="1">SUMIF('申請見込額一覧 '!$E$6:$E$20,B20,'申請見込額一覧 '!$O$6:$O$20)</f>
        <v>0</v>
      </c>
      <c r="AS20" s="300"/>
      <c r="AT20" s="300"/>
      <c r="AU20" s="300"/>
      <c r="AV20" s="297" t="s">
        <v>71</v>
      </c>
      <c r="AW20" s="298"/>
    </row>
    <row r="21" spans="1:49" ht="12.75" customHeight="1" x14ac:dyDescent="0.2">
      <c r="A21" s="259"/>
      <c r="B21" s="27" t="s">
        <v>62</v>
      </c>
      <c r="C21" s="25"/>
      <c r="D21" s="25"/>
      <c r="E21" s="25"/>
      <c r="F21" s="25"/>
      <c r="G21" s="25"/>
      <c r="H21" s="25"/>
      <c r="I21" s="25"/>
      <c r="J21" s="25"/>
      <c r="K21" s="25"/>
      <c r="L21" s="25"/>
      <c r="M21" s="25"/>
      <c r="N21" s="25"/>
      <c r="O21" s="25"/>
      <c r="P21" s="25"/>
      <c r="Q21" s="25"/>
      <c r="R21" s="25"/>
      <c r="S21" s="25"/>
      <c r="T21" s="295">
        <f ca="1">COUNTIFS('申請見込額一覧 '!$E$6:$E$20,B21,'申請見込額一覧 '!$I$6:$I$20,"&gt;0")</f>
        <v>0</v>
      </c>
      <c r="U21" s="296"/>
      <c r="V21" s="297" t="s">
        <v>11</v>
      </c>
      <c r="W21" s="298"/>
      <c r="X21" s="299">
        <f ca="1">SUMIF('申請見込額一覧 '!$E$6:$E$20,B21,'申請見込額一覧 '!$I$6:$I$20)</f>
        <v>0</v>
      </c>
      <c r="Y21" s="300"/>
      <c r="Z21" s="300"/>
      <c r="AA21" s="300"/>
      <c r="AB21" s="297" t="s">
        <v>71</v>
      </c>
      <c r="AC21" s="298"/>
      <c r="AD21" s="295">
        <f ca="1">COUNTIFS('申請見込額一覧 '!$E$6:$E$20,B21,'申請見込額一覧 '!$L$6:$L$20,"&gt;0")</f>
        <v>0</v>
      </c>
      <c r="AE21" s="296"/>
      <c r="AF21" s="297" t="s">
        <v>11</v>
      </c>
      <c r="AG21" s="298"/>
      <c r="AH21" s="299">
        <f ca="1">SUMIF('申請見込額一覧 '!$E$6:$E$20,B21,'申請見込額一覧 '!$L$6:$L$20)</f>
        <v>0</v>
      </c>
      <c r="AI21" s="300"/>
      <c r="AJ21" s="300"/>
      <c r="AK21" s="300"/>
      <c r="AL21" s="297" t="s">
        <v>71</v>
      </c>
      <c r="AM21" s="298"/>
      <c r="AN21" s="295">
        <f ca="1">COUNTIFS('申請見込額一覧 '!$E$6:$E$20,B21,'申請見込額一覧 '!$O$6:$O$20,"&gt;0")</f>
        <v>0</v>
      </c>
      <c r="AO21" s="296"/>
      <c r="AP21" s="297" t="s">
        <v>11</v>
      </c>
      <c r="AQ21" s="298"/>
      <c r="AR21" s="299">
        <f ca="1">SUMIF('申請見込額一覧 '!$E$6:$E$20,B21,'申請見込額一覧 '!$O$6:$O$20)</f>
        <v>0</v>
      </c>
      <c r="AS21" s="300"/>
      <c r="AT21" s="300"/>
      <c r="AU21" s="300"/>
      <c r="AV21" s="297" t="s">
        <v>71</v>
      </c>
      <c r="AW21" s="298"/>
    </row>
    <row r="22" spans="1:49" ht="12.75" customHeight="1" x14ac:dyDescent="0.2">
      <c r="A22" s="259"/>
      <c r="B22" s="4" t="s">
        <v>12</v>
      </c>
      <c r="C22" s="25"/>
      <c r="D22" s="25"/>
      <c r="E22" s="25"/>
      <c r="F22" s="25"/>
      <c r="G22" s="25"/>
      <c r="H22" s="25"/>
      <c r="I22" s="25"/>
      <c r="J22" s="25"/>
      <c r="K22" s="25"/>
      <c r="L22" s="25"/>
      <c r="M22" s="25"/>
      <c r="N22" s="25"/>
      <c r="O22" s="25"/>
      <c r="P22" s="25"/>
      <c r="Q22" s="25"/>
      <c r="R22" s="25"/>
      <c r="S22" s="25"/>
      <c r="T22" s="295">
        <f ca="1">COUNTIFS('申請見込額一覧 '!$E$6:$E$20,B22,'申請見込額一覧 '!$I$6:$I$20,"&gt;0")</f>
        <v>0</v>
      </c>
      <c r="U22" s="296"/>
      <c r="V22" s="297" t="s">
        <v>11</v>
      </c>
      <c r="W22" s="298"/>
      <c r="X22" s="299">
        <f ca="1">SUMIF('申請見込額一覧 '!$E$6:$E$20,B22,'申請見込額一覧 '!$I$6:$I$20)</f>
        <v>0</v>
      </c>
      <c r="Y22" s="300"/>
      <c r="Z22" s="300"/>
      <c r="AA22" s="300"/>
      <c r="AB22" s="297" t="s">
        <v>71</v>
      </c>
      <c r="AC22" s="298"/>
      <c r="AD22" s="295">
        <f ca="1">COUNTIFS('申請見込額一覧 '!$E$6:$E$20,B22,'申請見込額一覧 '!$L$6:$L$20,"&gt;0")</f>
        <v>0</v>
      </c>
      <c r="AE22" s="296"/>
      <c r="AF22" s="297" t="s">
        <v>11</v>
      </c>
      <c r="AG22" s="298"/>
      <c r="AH22" s="299">
        <f ca="1">SUMIF('申請見込額一覧 '!$E$6:$E$20,B22,'申請見込額一覧 '!$L$6:$L$20)</f>
        <v>0</v>
      </c>
      <c r="AI22" s="300"/>
      <c r="AJ22" s="300"/>
      <c r="AK22" s="300"/>
      <c r="AL22" s="297" t="s">
        <v>71</v>
      </c>
      <c r="AM22" s="298"/>
      <c r="AN22" s="295">
        <f ca="1">COUNTIFS('申請見込額一覧 '!$E$6:$E$20,B22,'申請見込額一覧 '!$O$6:$O$20,"&gt;0")</f>
        <v>0</v>
      </c>
      <c r="AO22" s="296"/>
      <c r="AP22" s="297" t="s">
        <v>11</v>
      </c>
      <c r="AQ22" s="298"/>
      <c r="AR22" s="299">
        <f ca="1">SUMIF('申請見込額一覧 '!$E$6:$E$20,B22,'申請見込額一覧 '!$O$6:$O$20)</f>
        <v>0</v>
      </c>
      <c r="AS22" s="300"/>
      <c r="AT22" s="300"/>
      <c r="AU22" s="300"/>
      <c r="AV22" s="297" t="s">
        <v>71</v>
      </c>
      <c r="AW22" s="298"/>
    </row>
    <row r="23" spans="1:49" ht="12.75" customHeight="1" x14ac:dyDescent="0.2">
      <c r="A23" s="259"/>
      <c r="B23" s="4" t="s">
        <v>150</v>
      </c>
      <c r="C23" s="25"/>
      <c r="D23" s="25"/>
      <c r="E23" s="25"/>
      <c r="F23" s="25"/>
      <c r="G23" s="25"/>
      <c r="H23" s="25"/>
      <c r="I23" s="25"/>
      <c r="J23" s="25"/>
      <c r="K23" s="25"/>
      <c r="L23" s="25"/>
      <c r="M23" s="25"/>
      <c r="N23" s="25"/>
      <c r="O23" s="25"/>
      <c r="P23" s="25"/>
      <c r="Q23" s="25"/>
      <c r="R23" s="25"/>
      <c r="S23" s="25"/>
      <c r="T23" s="295">
        <f ca="1">COUNTIFS('申請見込額一覧 '!$E$6:$E$20,B23,'申請見込額一覧 '!$I$6:$I$20,"&gt;0")</f>
        <v>0</v>
      </c>
      <c r="U23" s="296"/>
      <c r="V23" s="297" t="s">
        <v>11</v>
      </c>
      <c r="W23" s="298"/>
      <c r="X23" s="299">
        <f ca="1">SUMIF('申請見込額一覧 '!$E$6:$E$20,B23,'申請見込額一覧 '!$I$6:$I$20)</f>
        <v>0</v>
      </c>
      <c r="Y23" s="300"/>
      <c r="Z23" s="300"/>
      <c r="AA23" s="300"/>
      <c r="AB23" s="297" t="s">
        <v>71</v>
      </c>
      <c r="AC23" s="298"/>
      <c r="AD23" s="295">
        <f ca="1">COUNTIFS('申請見込額一覧 '!$E$6:$E$20,B23,'申請見込額一覧 '!$L$6:$L$20,"&gt;0")</f>
        <v>0</v>
      </c>
      <c r="AE23" s="296"/>
      <c r="AF23" s="297" t="s">
        <v>11</v>
      </c>
      <c r="AG23" s="298"/>
      <c r="AH23" s="299">
        <f ca="1">SUMIF('申請見込額一覧 '!$E$6:$E$20,B23,'申請見込額一覧 '!$L$6:$L$20)</f>
        <v>0</v>
      </c>
      <c r="AI23" s="300"/>
      <c r="AJ23" s="300"/>
      <c r="AK23" s="300"/>
      <c r="AL23" s="297" t="s">
        <v>71</v>
      </c>
      <c r="AM23" s="298"/>
      <c r="AN23" s="295">
        <f ca="1">COUNTIFS('申請見込額一覧 '!$E$6:$E$20,B23,'申請見込額一覧 '!$O$6:$O$20,"&gt;0")</f>
        <v>0</v>
      </c>
      <c r="AO23" s="296"/>
      <c r="AP23" s="297" t="s">
        <v>11</v>
      </c>
      <c r="AQ23" s="298"/>
      <c r="AR23" s="299">
        <f ca="1">SUMIF('申請見込額一覧 '!$E$6:$E$20,B23,'申請見込額一覧 '!$O$6:$O$20)</f>
        <v>0</v>
      </c>
      <c r="AS23" s="300"/>
      <c r="AT23" s="300"/>
      <c r="AU23" s="300"/>
      <c r="AV23" s="297" t="s">
        <v>71</v>
      </c>
      <c r="AW23" s="298"/>
    </row>
    <row r="24" spans="1:49" ht="12.75" customHeight="1" x14ac:dyDescent="0.2">
      <c r="A24" s="259"/>
      <c r="B24" s="4" t="s">
        <v>151</v>
      </c>
      <c r="C24" s="25"/>
      <c r="D24" s="25"/>
      <c r="E24" s="25"/>
      <c r="F24" s="25"/>
      <c r="G24" s="25"/>
      <c r="H24" s="25"/>
      <c r="I24" s="25"/>
      <c r="J24" s="25"/>
      <c r="K24" s="25"/>
      <c r="L24" s="25"/>
      <c r="M24" s="25"/>
      <c r="N24" s="25"/>
      <c r="O24" s="25"/>
      <c r="P24" s="25"/>
      <c r="Q24" s="25"/>
      <c r="R24" s="25"/>
      <c r="S24" s="25"/>
      <c r="T24" s="295">
        <f ca="1">COUNTIFS('申請見込額一覧 '!$E$6:$E$20,B24,'申請見込額一覧 '!$I$6:$I$20,"&gt;0")</f>
        <v>0</v>
      </c>
      <c r="U24" s="296"/>
      <c r="V24" s="297" t="s">
        <v>11</v>
      </c>
      <c r="W24" s="298"/>
      <c r="X24" s="299">
        <f ca="1">SUMIF('申請見込額一覧 '!$E$6:$E$20,B24,'申請見込額一覧 '!$I$6:$I$20)</f>
        <v>0</v>
      </c>
      <c r="Y24" s="300"/>
      <c r="Z24" s="300"/>
      <c r="AA24" s="300"/>
      <c r="AB24" s="297" t="s">
        <v>71</v>
      </c>
      <c r="AC24" s="298"/>
      <c r="AD24" s="295">
        <f ca="1">COUNTIFS('申請見込額一覧 '!$E$6:$E$20,B24,'申請見込額一覧 '!$L$6:$L$20,"&gt;0")</f>
        <v>0</v>
      </c>
      <c r="AE24" s="296"/>
      <c r="AF24" s="297" t="s">
        <v>11</v>
      </c>
      <c r="AG24" s="298"/>
      <c r="AH24" s="299">
        <f ca="1">SUMIF('申請見込額一覧 '!$E$6:$E$20,B24,'申請見込額一覧 '!$L$6:$L$20)</f>
        <v>0</v>
      </c>
      <c r="AI24" s="300"/>
      <c r="AJ24" s="300"/>
      <c r="AK24" s="300"/>
      <c r="AL24" s="297" t="s">
        <v>71</v>
      </c>
      <c r="AM24" s="298"/>
      <c r="AN24" s="295">
        <f ca="1">COUNTIFS('申請見込額一覧 '!$E$6:$E$20,B24,'申請見込額一覧 '!$O$6:$O$20,"&gt;0")</f>
        <v>0</v>
      </c>
      <c r="AO24" s="296"/>
      <c r="AP24" s="297" t="s">
        <v>11</v>
      </c>
      <c r="AQ24" s="298"/>
      <c r="AR24" s="299">
        <f ca="1">SUMIF('申請見込額一覧 '!$E$6:$E$20,B24,'申請見込額一覧 '!$O$6:$O$20)</f>
        <v>0</v>
      </c>
      <c r="AS24" s="300"/>
      <c r="AT24" s="300"/>
      <c r="AU24" s="300"/>
      <c r="AV24" s="297" t="s">
        <v>71</v>
      </c>
      <c r="AW24" s="298"/>
    </row>
    <row r="25" spans="1:49" ht="12.75" customHeight="1" x14ac:dyDescent="0.2">
      <c r="A25" s="260"/>
      <c r="B25" s="28" t="s">
        <v>152</v>
      </c>
      <c r="C25" s="29"/>
      <c r="D25" s="29"/>
      <c r="E25" s="29"/>
      <c r="F25" s="29"/>
      <c r="G25" s="29"/>
      <c r="H25" s="29"/>
      <c r="I25" s="29"/>
      <c r="J25" s="29"/>
      <c r="K25" s="29"/>
      <c r="L25" s="29"/>
      <c r="M25" s="29"/>
      <c r="N25" s="29"/>
      <c r="O25" s="29"/>
      <c r="P25" s="29"/>
      <c r="Q25" s="29"/>
      <c r="R25" s="29"/>
      <c r="S25" s="29"/>
      <c r="T25" s="311">
        <f ca="1">COUNTIFS('申請見込額一覧 '!$E$6:$E$20,B25,'申請見込額一覧 '!$I$6:$I$20,"&gt;0")</f>
        <v>0</v>
      </c>
      <c r="U25" s="312"/>
      <c r="V25" s="309" t="s">
        <v>11</v>
      </c>
      <c r="W25" s="310"/>
      <c r="X25" s="307">
        <f ca="1">SUMIF('申請見込額一覧 '!$E$6:$E$20,B25,'申請見込額一覧 '!$I$6:$I$20)</f>
        <v>0</v>
      </c>
      <c r="Y25" s="308"/>
      <c r="Z25" s="308"/>
      <c r="AA25" s="308"/>
      <c r="AB25" s="309" t="s">
        <v>71</v>
      </c>
      <c r="AC25" s="310"/>
      <c r="AD25" s="311">
        <f ca="1">COUNTIFS('申請見込額一覧 '!$E$6:$E$20,B25,'申請見込額一覧 '!$L$6:$L$20,"&gt;0")</f>
        <v>0</v>
      </c>
      <c r="AE25" s="312"/>
      <c r="AF25" s="309" t="s">
        <v>11</v>
      </c>
      <c r="AG25" s="310"/>
      <c r="AH25" s="307">
        <f ca="1">SUMIF('申請見込額一覧 '!$E$6:$E$20,B25,'申請見込額一覧 '!$L$6:$L$20)</f>
        <v>0</v>
      </c>
      <c r="AI25" s="308"/>
      <c r="AJ25" s="308"/>
      <c r="AK25" s="308"/>
      <c r="AL25" s="309" t="s">
        <v>71</v>
      </c>
      <c r="AM25" s="310"/>
      <c r="AN25" s="311">
        <f ca="1">COUNTIFS('申請見込額一覧 '!$E$6:$E$20,B25,'申請見込額一覧 '!$O$6:$O$20,"&gt;0")</f>
        <v>0</v>
      </c>
      <c r="AO25" s="312"/>
      <c r="AP25" s="309" t="s">
        <v>11</v>
      </c>
      <c r="AQ25" s="310"/>
      <c r="AR25" s="307">
        <f ca="1">SUMIF('申請見込額一覧 '!$E$6:$E$20,B25,'申請見込額一覧 '!$O$6:$O$20)</f>
        <v>0</v>
      </c>
      <c r="AS25" s="308"/>
      <c r="AT25" s="308"/>
      <c r="AU25" s="308"/>
      <c r="AV25" s="309" t="s">
        <v>71</v>
      </c>
      <c r="AW25" s="310"/>
    </row>
    <row r="26" spans="1:49" ht="12.75" customHeight="1" x14ac:dyDescent="0.2">
      <c r="A26" s="315" t="s">
        <v>59</v>
      </c>
      <c r="B26" s="12" t="s">
        <v>32</v>
      </c>
      <c r="C26" s="14"/>
      <c r="D26" s="14"/>
      <c r="E26" s="14"/>
      <c r="F26" s="14"/>
      <c r="G26" s="14"/>
      <c r="H26" s="14"/>
      <c r="I26" s="14"/>
      <c r="J26" s="14"/>
      <c r="K26" s="14"/>
      <c r="L26" s="14"/>
      <c r="M26" s="14"/>
      <c r="N26" s="14"/>
      <c r="O26" s="14"/>
      <c r="P26" s="14"/>
      <c r="Q26" s="14"/>
      <c r="R26" s="14"/>
      <c r="S26" s="14"/>
      <c r="T26" s="301">
        <f ca="1">COUNTIFS('申請見込額一覧 '!$E$6:$E$20,B26,'申請見込額一覧 '!$I$6:$I$20,"&gt;0")</f>
        <v>0</v>
      </c>
      <c r="U26" s="302"/>
      <c r="V26" s="303" t="s">
        <v>11</v>
      </c>
      <c r="W26" s="304"/>
      <c r="X26" s="313">
        <f ca="1">SUMIF('申請見込額一覧 '!$E$6:$E$20,B26,'申請見込額一覧 '!$I$6:$I$20)</f>
        <v>0</v>
      </c>
      <c r="Y26" s="314"/>
      <c r="Z26" s="314"/>
      <c r="AA26" s="314"/>
      <c r="AB26" s="303" t="s">
        <v>71</v>
      </c>
      <c r="AC26" s="304"/>
      <c r="AD26" s="301">
        <f ca="1">COUNTIFS('申請見込額一覧 '!$E$6:$E$20,B26,'申請見込額一覧 '!$L$6:$L$20,"&gt;0")</f>
        <v>0</v>
      </c>
      <c r="AE26" s="302"/>
      <c r="AF26" s="303" t="s">
        <v>11</v>
      </c>
      <c r="AG26" s="304"/>
      <c r="AH26" s="313">
        <f ca="1">SUMIF('申請見込額一覧 '!$E$6:$E$20,B26,'申請見込額一覧 '!$L$6:$L$20)</f>
        <v>0</v>
      </c>
      <c r="AI26" s="314"/>
      <c r="AJ26" s="314"/>
      <c r="AK26" s="314"/>
      <c r="AL26" s="303" t="s">
        <v>71</v>
      </c>
      <c r="AM26" s="304"/>
      <c r="AN26" s="301">
        <f ca="1">COUNTIFS('申請見込額一覧 '!$E$6:$E$20,B26,'申請見込額一覧 '!$O$6:$O$20,"&gt;0")</f>
        <v>0</v>
      </c>
      <c r="AO26" s="302"/>
      <c r="AP26" s="303" t="s">
        <v>11</v>
      </c>
      <c r="AQ26" s="304"/>
      <c r="AR26" s="313">
        <f ca="1">SUMIF('申請見込額一覧 '!$E$6:$E$20,B26,'申請見込額一覧 '!$O$6:$O$20)</f>
        <v>0</v>
      </c>
      <c r="AS26" s="314"/>
      <c r="AT26" s="314"/>
      <c r="AU26" s="314"/>
      <c r="AV26" s="303" t="s">
        <v>71</v>
      </c>
      <c r="AW26" s="304"/>
    </row>
    <row r="27" spans="1:49" ht="12.75" customHeight="1" x14ac:dyDescent="0.2">
      <c r="A27" s="316"/>
      <c r="B27" s="18" t="s">
        <v>31</v>
      </c>
      <c r="C27" s="18"/>
      <c r="D27" s="18"/>
      <c r="E27" s="18"/>
      <c r="F27" s="18"/>
      <c r="G27" s="18"/>
      <c r="H27" s="18"/>
      <c r="I27" s="18"/>
      <c r="J27" s="18"/>
      <c r="K27" s="18"/>
      <c r="L27" s="18"/>
      <c r="M27" s="18"/>
      <c r="N27" s="18"/>
      <c r="O27" s="18"/>
      <c r="P27" s="18"/>
      <c r="Q27" s="18"/>
      <c r="R27" s="18"/>
      <c r="S27" s="18"/>
      <c r="T27" s="311">
        <f ca="1">COUNTIFS('申請見込額一覧 '!$E$6:$E$20,B27,'申請見込額一覧 '!$I$6:$I$20,"&gt;0")</f>
        <v>0</v>
      </c>
      <c r="U27" s="312"/>
      <c r="V27" s="309" t="s">
        <v>11</v>
      </c>
      <c r="W27" s="310"/>
      <c r="X27" s="307">
        <f ca="1">SUMIF('申請見込額一覧 '!$E$6:$E$20,B27,'申請見込額一覧 '!$I$6:$I$20)</f>
        <v>0</v>
      </c>
      <c r="Y27" s="308"/>
      <c r="Z27" s="308"/>
      <c r="AA27" s="308"/>
      <c r="AB27" s="309" t="s">
        <v>71</v>
      </c>
      <c r="AC27" s="310"/>
      <c r="AD27" s="311">
        <f ca="1">COUNTIFS('申請見込額一覧 '!$E$6:$E$20,B27,'申請見込額一覧 '!$L$6:$L$20,"&gt;0")</f>
        <v>0</v>
      </c>
      <c r="AE27" s="312"/>
      <c r="AF27" s="309" t="s">
        <v>11</v>
      </c>
      <c r="AG27" s="310"/>
      <c r="AH27" s="307">
        <f ca="1">SUMIF('申請見込額一覧 '!$E$6:$E$20,B27,'申請見込額一覧 '!$L$6:$L$20)</f>
        <v>0</v>
      </c>
      <c r="AI27" s="308"/>
      <c r="AJ27" s="308"/>
      <c r="AK27" s="308"/>
      <c r="AL27" s="309" t="s">
        <v>71</v>
      </c>
      <c r="AM27" s="310"/>
      <c r="AN27" s="311">
        <f ca="1">COUNTIFS('申請見込額一覧 '!$E$6:$E$20,B27,'申請見込額一覧 '!$O$6:$O$20,"&gt;0")</f>
        <v>0</v>
      </c>
      <c r="AO27" s="312"/>
      <c r="AP27" s="309" t="s">
        <v>11</v>
      </c>
      <c r="AQ27" s="310"/>
      <c r="AR27" s="307">
        <f ca="1">SUMIF('申請見込額一覧 '!$E$6:$E$20,B27,'申請見込額一覧 '!$O$6:$O$20)</f>
        <v>0</v>
      </c>
      <c r="AS27" s="308"/>
      <c r="AT27" s="308"/>
      <c r="AU27" s="308"/>
      <c r="AV27" s="309" t="s">
        <v>71</v>
      </c>
      <c r="AW27" s="310"/>
    </row>
    <row r="28" spans="1:49" ht="12.75" customHeight="1" x14ac:dyDescent="0.2">
      <c r="A28" s="258" t="s">
        <v>29</v>
      </c>
      <c r="B28" s="14" t="s">
        <v>13</v>
      </c>
      <c r="C28" s="14"/>
      <c r="D28" s="14"/>
      <c r="E28" s="14"/>
      <c r="F28" s="14"/>
      <c r="G28" s="14"/>
      <c r="H28" s="14"/>
      <c r="I28" s="14"/>
      <c r="J28" s="14"/>
      <c r="K28" s="14"/>
      <c r="L28" s="14"/>
      <c r="M28" s="14"/>
      <c r="N28" s="14"/>
      <c r="O28" s="14"/>
      <c r="P28" s="14"/>
      <c r="Q28" s="14"/>
      <c r="R28" s="14"/>
      <c r="S28" s="14"/>
      <c r="T28" s="301">
        <f ca="1">COUNTIFS('申請見込額一覧 '!$E$6:$E$20,B28,'申請見込額一覧 '!$I$6:$I$20,"&gt;0")</f>
        <v>0</v>
      </c>
      <c r="U28" s="302"/>
      <c r="V28" s="303" t="s">
        <v>11</v>
      </c>
      <c r="W28" s="304"/>
      <c r="X28" s="313">
        <f ca="1">SUMIF('申請見込額一覧 '!$E$6:$E$20,B28,'申請見込額一覧 '!$I$6:$I$20)</f>
        <v>0</v>
      </c>
      <c r="Y28" s="314"/>
      <c r="Z28" s="314"/>
      <c r="AA28" s="314"/>
      <c r="AB28" s="303" t="s">
        <v>71</v>
      </c>
      <c r="AC28" s="304"/>
      <c r="AD28" s="301">
        <f ca="1">COUNTIFS('申請見込額一覧 '!$E$6:$E$20,B28,'申請見込額一覧 '!$L$6:$L$20,"&gt;0")</f>
        <v>0</v>
      </c>
      <c r="AE28" s="302"/>
      <c r="AF28" s="303" t="s">
        <v>11</v>
      </c>
      <c r="AG28" s="304"/>
      <c r="AH28" s="313">
        <f ca="1">SUMIF('申請見込額一覧 '!$E$6:$E$20,B28,'申請見込額一覧 '!$L$6:$L$20)</f>
        <v>0</v>
      </c>
      <c r="AI28" s="314"/>
      <c r="AJ28" s="314"/>
      <c r="AK28" s="314"/>
      <c r="AL28" s="303" t="s">
        <v>71</v>
      </c>
      <c r="AM28" s="304"/>
      <c r="AN28" s="301">
        <f ca="1">COUNTIFS('申請見込額一覧 '!$E$6:$E$20,B28,'申請見込額一覧 '!$O$6:$O$20,"&gt;0")</f>
        <v>0</v>
      </c>
      <c r="AO28" s="302"/>
      <c r="AP28" s="303" t="s">
        <v>11</v>
      </c>
      <c r="AQ28" s="304"/>
      <c r="AR28" s="313">
        <f ca="1">SUMIF('申請見込額一覧 '!$E$6:$E$20,B28,'申請見込額一覧 '!$O$6:$O$20)</f>
        <v>0</v>
      </c>
      <c r="AS28" s="314"/>
      <c r="AT28" s="314"/>
      <c r="AU28" s="314"/>
      <c r="AV28" s="303" t="s">
        <v>71</v>
      </c>
      <c r="AW28" s="304"/>
    </row>
    <row r="29" spans="1:49" ht="12.75" customHeight="1" x14ac:dyDescent="0.2">
      <c r="A29" s="259"/>
      <c r="B29" s="25" t="s">
        <v>14</v>
      </c>
      <c r="C29" s="25"/>
      <c r="D29" s="25"/>
      <c r="E29" s="25"/>
      <c r="F29" s="25"/>
      <c r="G29" s="25"/>
      <c r="H29" s="25"/>
      <c r="I29" s="25"/>
      <c r="J29" s="25"/>
      <c r="K29" s="25"/>
      <c r="L29" s="25"/>
      <c r="M29" s="25"/>
      <c r="N29" s="25"/>
      <c r="O29" s="25"/>
      <c r="P29" s="25"/>
      <c r="Q29" s="25"/>
      <c r="R29" s="25"/>
      <c r="S29" s="25"/>
      <c r="T29" s="295">
        <f ca="1">COUNTIFS('申請見込額一覧 '!$E$6:$E$20,B29,'申請見込額一覧 '!$I$6:$I$20,"&gt;0")</f>
        <v>0</v>
      </c>
      <c r="U29" s="296"/>
      <c r="V29" s="297" t="s">
        <v>11</v>
      </c>
      <c r="W29" s="298"/>
      <c r="X29" s="299">
        <f ca="1">SUMIF('申請見込額一覧 '!$E$6:$E$20,B29,'申請見込額一覧 '!$I$6:$I$20)</f>
        <v>0</v>
      </c>
      <c r="Y29" s="300"/>
      <c r="Z29" s="300"/>
      <c r="AA29" s="300"/>
      <c r="AB29" s="297" t="s">
        <v>71</v>
      </c>
      <c r="AC29" s="298"/>
      <c r="AD29" s="295">
        <f ca="1">COUNTIFS('申請見込額一覧 '!$E$6:$E$20,B29,'申請見込額一覧 '!$L$6:$L$20,"&gt;0")</f>
        <v>0</v>
      </c>
      <c r="AE29" s="296"/>
      <c r="AF29" s="297" t="s">
        <v>11</v>
      </c>
      <c r="AG29" s="298"/>
      <c r="AH29" s="299">
        <f ca="1">SUMIF('申請見込額一覧 '!$E$6:$E$20,B29,'申請見込額一覧 '!$L$6:$L$20)</f>
        <v>0</v>
      </c>
      <c r="AI29" s="300"/>
      <c r="AJ29" s="300"/>
      <c r="AK29" s="300"/>
      <c r="AL29" s="297" t="s">
        <v>71</v>
      </c>
      <c r="AM29" s="298"/>
      <c r="AN29" s="295">
        <f ca="1">COUNTIFS('申請見込額一覧 '!$E$6:$E$20,B29,'申請見込額一覧 '!$O$6:$O$20,"&gt;0")</f>
        <v>0</v>
      </c>
      <c r="AO29" s="296"/>
      <c r="AP29" s="297" t="s">
        <v>11</v>
      </c>
      <c r="AQ29" s="298"/>
      <c r="AR29" s="299">
        <f ca="1">SUMIF('申請見込額一覧 '!$E$6:$E$20,B29,'申請見込額一覧 '!$O$6:$O$20)</f>
        <v>0</v>
      </c>
      <c r="AS29" s="300"/>
      <c r="AT29" s="300"/>
      <c r="AU29" s="300"/>
      <c r="AV29" s="297" t="s">
        <v>71</v>
      </c>
      <c r="AW29" s="298"/>
    </row>
    <row r="30" spans="1:49" ht="12.75" customHeight="1" x14ac:dyDescent="0.2">
      <c r="A30" s="259"/>
      <c r="B30" s="25" t="s">
        <v>15</v>
      </c>
      <c r="C30" s="25"/>
      <c r="D30" s="25"/>
      <c r="E30" s="25"/>
      <c r="F30" s="25"/>
      <c r="G30" s="25"/>
      <c r="H30" s="25"/>
      <c r="I30" s="25"/>
      <c r="J30" s="25"/>
      <c r="K30" s="25"/>
      <c r="L30" s="25"/>
      <c r="M30" s="25"/>
      <c r="N30" s="25"/>
      <c r="O30" s="25"/>
      <c r="P30" s="25"/>
      <c r="Q30" s="25"/>
      <c r="R30" s="25"/>
      <c r="S30" s="25"/>
      <c r="T30" s="295">
        <f ca="1">COUNTIFS('申請見込額一覧 '!$E$6:$E$20,B30,'申請見込額一覧 '!$I$6:$I$20,"&gt;0")</f>
        <v>0</v>
      </c>
      <c r="U30" s="296"/>
      <c r="V30" s="297" t="s">
        <v>11</v>
      </c>
      <c r="W30" s="298"/>
      <c r="X30" s="299">
        <f ca="1">SUMIF('申請見込額一覧 '!$E$6:$E$20,B30,'申請見込額一覧 '!$I$6:$I$20)</f>
        <v>0</v>
      </c>
      <c r="Y30" s="300"/>
      <c r="Z30" s="300"/>
      <c r="AA30" s="300"/>
      <c r="AB30" s="297" t="s">
        <v>71</v>
      </c>
      <c r="AC30" s="298"/>
      <c r="AD30" s="295">
        <f ca="1">COUNTIFS('申請見込額一覧 '!$E$6:$E$20,B30,'申請見込額一覧 '!$L$6:$L$20,"&gt;0")</f>
        <v>0</v>
      </c>
      <c r="AE30" s="296"/>
      <c r="AF30" s="297" t="s">
        <v>11</v>
      </c>
      <c r="AG30" s="298"/>
      <c r="AH30" s="299">
        <f ca="1">SUMIF('申請見込額一覧 '!$E$6:$E$20,B30,'申請見込額一覧 '!$L$6:$L$20)</f>
        <v>0</v>
      </c>
      <c r="AI30" s="300"/>
      <c r="AJ30" s="300"/>
      <c r="AK30" s="300"/>
      <c r="AL30" s="297" t="s">
        <v>71</v>
      </c>
      <c r="AM30" s="298"/>
      <c r="AN30" s="295">
        <f ca="1">COUNTIFS('申請見込額一覧 '!$E$6:$E$20,B30,'申請見込額一覧 '!$O$6:$O$20,"&gt;0")</f>
        <v>0</v>
      </c>
      <c r="AO30" s="296"/>
      <c r="AP30" s="297" t="s">
        <v>11</v>
      </c>
      <c r="AQ30" s="298"/>
      <c r="AR30" s="299">
        <f ca="1">SUMIF('申請見込額一覧 '!$E$6:$E$20,B30,'申請見込額一覧 '!$O$6:$O$20)</f>
        <v>0</v>
      </c>
      <c r="AS30" s="300"/>
      <c r="AT30" s="300"/>
      <c r="AU30" s="300"/>
      <c r="AV30" s="297" t="s">
        <v>71</v>
      </c>
      <c r="AW30" s="298"/>
    </row>
    <row r="31" spans="1:49" ht="12.75" customHeight="1" x14ac:dyDescent="0.2">
      <c r="A31" s="259"/>
      <c r="B31" s="25" t="s">
        <v>16</v>
      </c>
      <c r="C31" s="25"/>
      <c r="D31" s="25"/>
      <c r="E31" s="25"/>
      <c r="F31" s="25"/>
      <c r="G31" s="25"/>
      <c r="H31" s="25"/>
      <c r="I31" s="25"/>
      <c r="J31" s="25"/>
      <c r="K31" s="25"/>
      <c r="L31" s="25"/>
      <c r="M31" s="25"/>
      <c r="N31" s="25"/>
      <c r="O31" s="25"/>
      <c r="P31" s="25"/>
      <c r="Q31" s="25"/>
      <c r="R31" s="25"/>
      <c r="S31" s="25"/>
      <c r="T31" s="295">
        <f ca="1">COUNTIFS('申請見込額一覧 '!$E$6:$E$20,B31,'申請見込額一覧 '!$I$6:$I$20,"&gt;0")</f>
        <v>0</v>
      </c>
      <c r="U31" s="296"/>
      <c r="V31" s="297" t="s">
        <v>11</v>
      </c>
      <c r="W31" s="298"/>
      <c r="X31" s="299">
        <f ca="1">SUMIF('申請見込額一覧 '!$E$6:$E$20,B31,'申請見込額一覧 '!$I$6:$I$20)</f>
        <v>0</v>
      </c>
      <c r="Y31" s="300"/>
      <c r="Z31" s="300"/>
      <c r="AA31" s="300"/>
      <c r="AB31" s="297" t="s">
        <v>71</v>
      </c>
      <c r="AC31" s="298"/>
      <c r="AD31" s="295">
        <f ca="1">COUNTIFS('申請見込額一覧 '!$E$6:$E$20,B31,'申請見込額一覧 '!$L$6:$L$20,"&gt;0")</f>
        <v>0</v>
      </c>
      <c r="AE31" s="296"/>
      <c r="AF31" s="297" t="s">
        <v>11</v>
      </c>
      <c r="AG31" s="298"/>
      <c r="AH31" s="299">
        <f ca="1">SUMIF('申請見込額一覧 '!$E$6:$E$20,B31,'申請見込額一覧 '!$L$6:$L$20)</f>
        <v>0</v>
      </c>
      <c r="AI31" s="300"/>
      <c r="AJ31" s="300"/>
      <c r="AK31" s="300"/>
      <c r="AL31" s="297" t="s">
        <v>71</v>
      </c>
      <c r="AM31" s="298"/>
      <c r="AN31" s="295">
        <f ca="1">COUNTIFS('申請見込額一覧 '!$E$6:$E$20,B31,'申請見込額一覧 '!$O$6:$O$20,"&gt;0")</f>
        <v>0</v>
      </c>
      <c r="AO31" s="296"/>
      <c r="AP31" s="297" t="s">
        <v>11</v>
      </c>
      <c r="AQ31" s="298"/>
      <c r="AR31" s="299">
        <f ca="1">SUMIF('申請見込額一覧 '!$E$6:$E$20,B31,'申請見込額一覧 '!$O$6:$O$20)</f>
        <v>0</v>
      </c>
      <c r="AS31" s="300"/>
      <c r="AT31" s="300"/>
      <c r="AU31" s="300"/>
      <c r="AV31" s="297" t="s">
        <v>71</v>
      </c>
      <c r="AW31" s="298"/>
    </row>
    <row r="32" spans="1:49" ht="12.75" customHeight="1" x14ac:dyDescent="0.2">
      <c r="A32" s="259"/>
      <c r="B32" s="25" t="s">
        <v>17</v>
      </c>
      <c r="C32" s="25"/>
      <c r="D32" s="25"/>
      <c r="E32" s="25"/>
      <c r="F32" s="25"/>
      <c r="G32" s="25"/>
      <c r="H32" s="25"/>
      <c r="I32" s="25"/>
      <c r="J32" s="25"/>
      <c r="K32" s="25"/>
      <c r="L32" s="25"/>
      <c r="M32" s="25"/>
      <c r="N32" s="25"/>
      <c r="O32" s="25"/>
      <c r="P32" s="25"/>
      <c r="Q32" s="25"/>
      <c r="R32" s="25"/>
      <c r="S32" s="25"/>
      <c r="T32" s="295">
        <f ca="1">COUNTIFS('申請見込額一覧 '!$E$6:$E$20,B32,'申請見込額一覧 '!$I$6:$I$20,"&gt;0")</f>
        <v>0</v>
      </c>
      <c r="U32" s="296"/>
      <c r="V32" s="297" t="s">
        <v>11</v>
      </c>
      <c r="W32" s="298"/>
      <c r="X32" s="299">
        <f ca="1">SUMIF('申請見込額一覧 '!$E$6:$E$20,B32,'申請見込額一覧 '!$I$6:$I$20)</f>
        <v>0</v>
      </c>
      <c r="Y32" s="300"/>
      <c r="Z32" s="300"/>
      <c r="AA32" s="300"/>
      <c r="AB32" s="297" t="s">
        <v>71</v>
      </c>
      <c r="AC32" s="298"/>
      <c r="AD32" s="295">
        <f ca="1">COUNTIFS('申請見込額一覧 '!$E$6:$E$20,B32,'申請見込額一覧 '!$L$6:$L$20,"&gt;0")</f>
        <v>0</v>
      </c>
      <c r="AE32" s="296"/>
      <c r="AF32" s="297" t="s">
        <v>11</v>
      </c>
      <c r="AG32" s="298"/>
      <c r="AH32" s="299">
        <f ca="1">SUMIF('申請見込額一覧 '!$E$6:$E$20,B32,'申請見込額一覧 '!$L$6:$L$20)</f>
        <v>0</v>
      </c>
      <c r="AI32" s="300"/>
      <c r="AJ32" s="300"/>
      <c r="AK32" s="300"/>
      <c r="AL32" s="297" t="s">
        <v>71</v>
      </c>
      <c r="AM32" s="298"/>
      <c r="AN32" s="295">
        <f ca="1">COUNTIFS('申請見込額一覧 '!$E$6:$E$20,B32,'申請見込額一覧 '!$O$6:$O$20,"&gt;0")</f>
        <v>0</v>
      </c>
      <c r="AO32" s="296"/>
      <c r="AP32" s="297" t="s">
        <v>11</v>
      </c>
      <c r="AQ32" s="298"/>
      <c r="AR32" s="299">
        <f ca="1">SUMIF('申請見込額一覧 '!$E$6:$E$20,B32,'申請見込額一覧 '!$O$6:$O$20)</f>
        <v>0</v>
      </c>
      <c r="AS32" s="300"/>
      <c r="AT32" s="300"/>
      <c r="AU32" s="300"/>
      <c r="AV32" s="297" t="s">
        <v>71</v>
      </c>
      <c r="AW32" s="298"/>
    </row>
    <row r="33" spans="1:49" ht="12.75" customHeight="1" x14ac:dyDescent="0.2">
      <c r="A33" s="259"/>
      <c r="B33" s="25" t="s">
        <v>18</v>
      </c>
      <c r="C33" s="25"/>
      <c r="D33" s="25"/>
      <c r="E33" s="25"/>
      <c r="F33" s="25"/>
      <c r="G33" s="25"/>
      <c r="H33" s="25"/>
      <c r="I33" s="25"/>
      <c r="J33" s="25"/>
      <c r="K33" s="25"/>
      <c r="L33" s="25"/>
      <c r="M33" s="25"/>
      <c r="N33" s="25"/>
      <c r="O33" s="25"/>
      <c r="P33" s="25"/>
      <c r="Q33" s="25"/>
      <c r="R33" s="25"/>
      <c r="S33" s="25"/>
      <c r="T33" s="295">
        <f ca="1">COUNTIFS('申請見込額一覧 '!$E$6:$E$20,B33,'申請見込額一覧 '!$I$6:$I$20,"&gt;0")</f>
        <v>0</v>
      </c>
      <c r="U33" s="296"/>
      <c r="V33" s="297" t="s">
        <v>11</v>
      </c>
      <c r="W33" s="298"/>
      <c r="X33" s="299">
        <f ca="1">SUMIF('申請見込額一覧 '!$E$6:$E$20,B33,'申請見込額一覧 '!$I$6:$I$20)</f>
        <v>0</v>
      </c>
      <c r="Y33" s="300"/>
      <c r="Z33" s="300"/>
      <c r="AA33" s="300"/>
      <c r="AB33" s="297" t="s">
        <v>71</v>
      </c>
      <c r="AC33" s="298"/>
      <c r="AD33" s="295">
        <f ca="1">COUNTIFS('申請見込額一覧 '!$E$6:$E$20,B33,'申請見込額一覧 '!$L$6:$L$20,"&gt;0")</f>
        <v>0</v>
      </c>
      <c r="AE33" s="296"/>
      <c r="AF33" s="297" t="s">
        <v>11</v>
      </c>
      <c r="AG33" s="298"/>
      <c r="AH33" s="299">
        <f ca="1">SUMIF('申請見込額一覧 '!$E$6:$E$20,B33,'申請見込額一覧 '!$L$6:$L$20)</f>
        <v>0</v>
      </c>
      <c r="AI33" s="300"/>
      <c r="AJ33" s="300"/>
      <c r="AK33" s="300"/>
      <c r="AL33" s="297" t="s">
        <v>71</v>
      </c>
      <c r="AM33" s="298"/>
      <c r="AN33" s="295">
        <f ca="1">COUNTIFS('申請見込額一覧 '!$E$6:$E$20,B33,'申請見込額一覧 '!$O$6:$O$20,"&gt;0")</f>
        <v>0</v>
      </c>
      <c r="AO33" s="296"/>
      <c r="AP33" s="297" t="s">
        <v>11</v>
      </c>
      <c r="AQ33" s="298"/>
      <c r="AR33" s="299">
        <f ca="1">SUMIF('申請見込額一覧 '!$E$6:$E$20,B33,'申請見込額一覧 '!$O$6:$O$20)</f>
        <v>0</v>
      </c>
      <c r="AS33" s="300"/>
      <c r="AT33" s="300"/>
      <c r="AU33" s="300"/>
      <c r="AV33" s="297" t="s">
        <v>71</v>
      </c>
      <c r="AW33" s="298"/>
    </row>
    <row r="34" spans="1:49" ht="12.75" customHeight="1" x14ac:dyDescent="0.2">
      <c r="A34" s="259"/>
      <c r="B34" s="25" t="s">
        <v>19</v>
      </c>
      <c r="C34" s="25"/>
      <c r="D34" s="25"/>
      <c r="E34" s="25"/>
      <c r="F34" s="25"/>
      <c r="G34" s="25"/>
      <c r="H34" s="25"/>
      <c r="I34" s="25"/>
      <c r="J34" s="25"/>
      <c r="K34" s="25"/>
      <c r="L34" s="25"/>
      <c r="M34" s="25"/>
      <c r="N34" s="25"/>
      <c r="O34" s="25"/>
      <c r="P34" s="25"/>
      <c r="Q34" s="25"/>
      <c r="R34" s="25"/>
      <c r="S34" s="25"/>
      <c r="T34" s="295">
        <f ca="1">COUNTIFS('申請見込額一覧 '!$E$6:$E$20,B34,'申請見込額一覧 '!$I$6:$I$20,"&gt;0")</f>
        <v>0</v>
      </c>
      <c r="U34" s="296"/>
      <c r="V34" s="297" t="s">
        <v>11</v>
      </c>
      <c r="W34" s="298"/>
      <c r="X34" s="299">
        <f ca="1">SUMIF('申請見込額一覧 '!$E$6:$E$20,B34,'申請見込額一覧 '!$I$6:$I$20)</f>
        <v>0</v>
      </c>
      <c r="Y34" s="300"/>
      <c r="Z34" s="300"/>
      <c r="AA34" s="300"/>
      <c r="AB34" s="297" t="s">
        <v>71</v>
      </c>
      <c r="AC34" s="298"/>
      <c r="AD34" s="295">
        <f ca="1">COUNTIFS('申請見込額一覧 '!$E$6:$E$20,B34,'申請見込額一覧 '!$L$6:$L$20,"&gt;0")</f>
        <v>0</v>
      </c>
      <c r="AE34" s="296"/>
      <c r="AF34" s="297" t="s">
        <v>11</v>
      </c>
      <c r="AG34" s="298"/>
      <c r="AH34" s="299">
        <f ca="1">SUMIF('申請見込額一覧 '!$E$6:$E$20,B34,'申請見込額一覧 '!$L$6:$L$20)</f>
        <v>0</v>
      </c>
      <c r="AI34" s="300"/>
      <c r="AJ34" s="300"/>
      <c r="AK34" s="300"/>
      <c r="AL34" s="297" t="s">
        <v>71</v>
      </c>
      <c r="AM34" s="298"/>
      <c r="AN34" s="295">
        <f ca="1">COUNTIFS('申請見込額一覧 '!$E$6:$E$20,B34,'申請見込額一覧 '!$O$6:$O$20,"&gt;0")</f>
        <v>0</v>
      </c>
      <c r="AO34" s="296"/>
      <c r="AP34" s="297" t="s">
        <v>11</v>
      </c>
      <c r="AQ34" s="298"/>
      <c r="AR34" s="299">
        <f ca="1">SUMIF('申請見込額一覧 '!$E$6:$E$20,B34,'申請見込額一覧 '!$O$6:$O$20)</f>
        <v>0</v>
      </c>
      <c r="AS34" s="300"/>
      <c r="AT34" s="300"/>
      <c r="AU34" s="300"/>
      <c r="AV34" s="297" t="s">
        <v>71</v>
      </c>
      <c r="AW34" s="298"/>
    </row>
    <row r="35" spans="1:49" ht="12.75" customHeight="1" x14ac:dyDescent="0.2">
      <c r="A35" s="259"/>
      <c r="B35" s="25" t="s">
        <v>20</v>
      </c>
      <c r="C35" s="25"/>
      <c r="D35" s="25"/>
      <c r="E35" s="25"/>
      <c r="F35" s="25"/>
      <c r="G35" s="25"/>
      <c r="H35" s="25"/>
      <c r="I35" s="25"/>
      <c r="J35" s="25"/>
      <c r="K35" s="25"/>
      <c r="L35" s="25"/>
      <c r="M35" s="25"/>
      <c r="N35" s="25"/>
      <c r="O35" s="25"/>
      <c r="P35" s="25"/>
      <c r="Q35" s="25"/>
      <c r="R35" s="25"/>
      <c r="S35" s="25"/>
      <c r="T35" s="295">
        <f ca="1">COUNTIFS('申請見込額一覧 '!$E$6:$E$20,B35,'申請見込額一覧 '!$I$6:$I$20,"&gt;0")</f>
        <v>0</v>
      </c>
      <c r="U35" s="296"/>
      <c r="V35" s="297" t="s">
        <v>11</v>
      </c>
      <c r="W35" s="298"/>
      <c r="X35" s="299">
        <f ca="1">SUMIF('申請見込額一覧 '!$E$6:$E$20,B35,'申請見込額一覧 '!$I$6:$I$20)</f>
        <v>0</v>
      </c>
      <c r="Y35" s="300"/>
      <c r="Z35" s="300"/>
      <c r="AA35" s="300"/>
      <c r="AB35" s="297" t="s">
        <v>71</v>
      </c>
      <c r="AC35" s="298"/>
      <c r="AD35" s="295">
        <f ca="1">COUNTIFS('申請見込額一覧 '!$E$6:$E$20,B35,'申請見込額一覧 '!$L$6:$L$20,"&gt;0")</f>
        <v>0</v>
      </c>
      <c r="AE35" s="296"/>
      <c r="AF35" s="297" t="s">
        <v>11</v>
      </c>
      <c r="AG35" s="298"/>
      <c r="AH35" s="299">
        <f ca="1">SUMIF('申請見込額一覧 '!$E$6:$E$20,B35,'申請見込額一覧 '!$L$6:$L$20)</f>
        <v>0</v>
      </c>
      <c r="AI35" s="300"/>
      <c r="AJ35" s="300"/>
      <c r="AK35" s="300"/>
      <c r="AL35" s="297" t="s">
        <v>71</v>
      </c>
      <c r="AM35" s="298"/>
      <c r="AN35" s="295">
        <f ca="1">COUNTIFS('申請見込額一覧 '!$E$6:$E$20,B35,'申請見込額一覧 '!$O$6:$O$20,"&gt;0")</f>
        <v>0</v>
      </c>
      <c r="AO35" s="296"/>
      <c r="AP35" s="297" t="s">
        <v>11</v>
      </c>
      <c r="AQ35" s="298"/>
      <c r="AR35" s="299">
        <f ca="1">SUMIF('申請見込額一覧 '!$E$6:$E$20,B35,'申請見込額一覧 '!$O$6:$O$20)</f>
        <v>0</v>
      </c>
      <c r="AS35" s="300"/>
      <c r="AT35" s="300"/>
      <c r="AU35" s="300"/>
      <c r="AV35" s="297" t="s">
        <v>71</v>
      </c>
      <c r="AW35" s="298"/>
    </row>
    <row r="36" spans="1:49" ht="12.75" customHeight="1" x14ac:dyDescent="0.2">
      <c r="A36" s="260"/>
      <c r="B36" s="29" t="s">
        <v>61</v>
      </c>
      <c r="C36" s="29"/>
      <c r="D36" s="29"/>
      <c r="E36" s="29"/>
      <c r="F36" s="29"/>
      <c r="G36" s="29"/>
      <c r="H36" s="29"/>
      <c r="I36" s="29"/>
      <c r="J36" s="29"/>
      <c r="K36" s="29"/>
      <c r="L36" s="29"/>
      <c r="M36" s="29"/>
      <c r="N36" s="29"/>
      <c r="O36" s="29"/>
      <c r="P36" s="29"/>
      <c r="Q36" s="29"/>
      <c r="R36" s="29"/>
      <c r="S36" s="29"/>
      <c r="T36" s="311">
        <f ca="1">COUNTIFS('申請見込額一覧 '!$E$6:$E$20,B36,'申請見込額一覧 '!$I$6:$I$20,"&gt;0")</f>
        <v>0</v>
      </c>
      <c r="U36" s="312"/>
      <c r="V36" s="309" t="s">
        <v>11</v>
      </c>
      <c r="W36" s="310"/>
      <c r="X36" s="307">
        <f ca="1">SUMIF('申請見込額一覧 '!$E$6:$E$20,B36,'申請見込額一覧 '!$I$6:$I$20)</f>
        <v>0</v>
      </c>
      <c r="Y36" s="308"/>
      <c r="Z36" s="308"/>
      <c r="AA36" s="308"/>
      <c r="AB36" s="309" t="s">
        <v>71</v>
      </c>
      <c r="AC36" s="310"/>
      <c r="AD36" s="311">
        <f ca="1">COUNTIFS('申請見込額一覧 '!$E$6:$E$20,B36,'申請見込額一覧 '!$L$6:$L$20,"&gt;0")</f>
        <v>0</v>
      </c>
      <c r="AE36" s="312"/>
      <c r="AF36" s="309" t="s">
        <v>11</v>
      </c>
      <c r="AG36" s="310"/>
      <c r="AH36" s="307">
        <f ca="1">SUMIF('申請見込額一覧 '!$E$6:$E$20,B36,'申請見込額一覧 '!$L$6:$L$20)</f>
        <v>0</v>
      </c>
      <c r="AI36" s="308"/>
      <c r="AJ36" s="308"/>
      <c r="AK36" s="308"/>
      <c r="AL36" s="309" t="s">
        <v>71</v>
      </c>
      <c r="AM36" s="310"/>
      <c r="AN36" s="311">
        <f ca="1">COUNTIFS('申請見込額一覧 '!$E$6:$E$20,B36,'申請見込額一覧 '!$O$6:$O$20,"&gt;0")</f>
        <v>0</v>
      </c>
      <c r="AO36" s="312"/>
      <c r="AP36" s="309" t="s">
        <v>11</v>
      </c>
      <c r="AQ36" s="310"/>
      <c r="AR36" s="307">
        <f ca="1">SUMIF('申請見込額一覧 '!$E$6:$E$20,B36,'申請見込額一覧 '!$O$6:$O$20)</f>
        <v>0</v>
      </c>
      <c r="AS36" s="308"/>
      <c r="AT36" s="308"/>
      <c r="AU36" s="308"/>
      <c r="AV36" s="309" t="s">
        <v>71</v>
      </c>
      <c r="AW36" s="310"/>
    </row>
    <row r="37" spans="1:49" ht="12.75" customHeight="1" x14ac:dyDescent="0.2">
      <c r="A37" s="315" t="s">
        <v>60</v>
      </c>
      <c r="B37" s="14" t="s">
        <v>21</v>
      </c>
      <c r="C37" s="14"/>
      <c r="D37" s="14"/>
      <c r="E37" s="14"/>
      <c r="F37" s="14"/>
      <c r="G37" s="14"/>
      <c r="H37" s="14"/>
      <c r="I37" s="14"/>
      <c r="J37" s="14"/>
      <c r="K37" s="14"/>
      <c r="L37" s="14"/>
      <c r="M37" s="14"/>
      <c r="N37" s="14"/>
      <c r="O37" s="14"/>
      <c r="P37" s="14"/>
      <c r="Q37" s="14"/>
      <c r="R37" s="14"/>
      <c r="S37" s="14"/>
      <c r="T37" s="301">
        <f ca="1">COUNTIFS('申請見込額一覧 '!$E$6:$E$20,B37,'申請見込額一覧 '!$I$6:$I$20,"&gt;0")</f>
        <v>0</v>
      </c>
      <c r="U37" s="302"/>
      <c r="V37" s="303" t="s">
        <v>11</v>
      </c>
      <c r="W37" s="304"/>
      <c r="X37" s="313">
        <f ca="1">SUMIF('申請見込額一覧 '!$E$6:$E$20,B37,'申請見込額一覧 '!$I$6:$I$20)</f>
        <v>0</v>
      </c>
      <c r="Y37" s="314"/>
      <c r="Z37" s="314"/>
      <c r="AA37" s="314"/>
      <c r="AB37" s="303" t="s">
        <v>71</v>
      </c>
      <c r="AC37" s="304"/>
      <c r="AD37" s="301">
        <f ca="1">COUNTIFS('申請見込額一覧 '!$E$6:$E$20,B37,'申請見込額一覧 '!$L$6:$L$20,"&gt;0")</f>
        <v>0</v>
      </c>
      <c r="AE37" s="302"/>
      <c r="AF37" s="303" t="s">
        <v>11</v>
      </c>
      <c r="AG37" s="304"/>
      <c r="AH37" s="313">
        <f ca="1">SUMIF('申請見込額一覧 '!$E$6:$E$20,B37,'申請見込額一覧 '!$L$6:$L$20)</f>
        <v>0</v>
      </c>
      <c r="AI37" s="314"/>
      <c r="AJ37" s="314"/>
      <c r="AK37" s="314"/>
      <c r="AL37" s="303" t="s">
        <v>71</v>
      </c>
      <c r="AM37" s="304"/>
      <c r="AN37" s="301">
        <f ca="1">COUNTIFS('申請見込額一覧 '!$E$6:$E$20,B37,'申請見込額一覧 '!$O$6:$O$20,"&gt;0")</f>
        <v>0</v>
      </c>
      <c r="AO37" s="302"/>
      <c r="AP37" s="303" t="s">
        <v>11</v>
      </c>
      <c r="AQ37" s="304"/>
      <c r="AR37" s="313">
        <f ca="1">SUMIF('申請見込額一覧 '!$E$6:$E$20,B37,'申請見込額一覧 '!$O$6:$O$20)</f>
        <v>0</v>
      </c>
      <c r="AS37" s="314"/>
      <c r="AT37" s="314"/>
      <c r="AU37" s="314"/>
      <c r="AV37" s="303" t="s">
        <v>71</v>
      </c>
      <c r="AW37" s="304"/>
    </row>
    <row r="38" spans="1:49" ht="12.75" customHeight="1" x14ac:dyDescent="0.2">
      <c r="A38" s="316"/>
      <c r="B38" s="18" t="s">
        <v>22</v>
      </c>
      <c r="C38" s="18"/>
      <c r="D38" s="18"/>
      <c r="E38" s="18"/>
      <c r="F38" s="18"/>
      <c r="G38" s="18"/>
      <c r="H38" s="18"/>
      <c r="I38" s="18"/>
      <c r="J38" s="18"/>
      <c r="K38" s="18"/>
      <c r="L38" s="18"/>
      <c r="M38" s="18"/>
      <c r="N38" s="18"/>
      <c r="O38" s="18"/>
      <c r="P38" s="18"/>
      <c r="Q38" s="18"/>
      <c r="R38" s="18"/>
      <c r="S38" s="18"/>
      <c r="T38" s="311">
        <f ca="1">COUNTIFS('申請見込額一覧 '!$E$6:$E$20,B38,'申請見込額一覧 '!$I$6:$I$20,"&gt;0")</f>
        <v>0</v>
      </c>
      <c r="U38" s="312"/>
      <c r="V38" s="309" t="s">
        <v>11</v>
      </c>
      <c r="W38" s="310"/>
      <c r="X38" s="307">
        <f ca="1">SUMIF('申請見込額一覧 '!$E$6:$E$20,B38,'申請見込額一覧 '!$I$6:$I$20)</f>
        <v>0</v>
      </c>
      <c r="Y38" s="308"/>
      <c r="Z38" s="308"/>
      <c r="AA38" s="308"/>
      <c r="AB38" s="309" t="s">
        <v>71</v>
      </c>
      <c r="AC38" s="310"/>
      <c r="AD38" s="311">
        <f ca="1">COUNTIFS('申請見込額一覧 '!$E$6:$E$20,B38,'申請見込額一覧 '!$L$6:$L$20,"&gt;0")</f>
        <v>0</v>
      </c>
      <c r="AE38" s="312"/>
      <c r="AF38" s="309" t="s">
        <v>11</v>
      </c>
      <c r="AG38" s="310"/>
      <c r="AH38" s="307">
        <f ca="1">SUMIF('申請見込額一覧 '!$E$6:$E$20,B38,'申請見込額一覧 '!$L$6:$L$20)</f>
        <v>0</v>
      </c>
      <c r="AI38" s="308"/>
      <c r="AJ38" s="308"/>
      <c r="AK38" s="308"/>
      <c r="AL38" s="309" t="s">
        <v>71</v>
      </c>
      <c r="AM38" s="310"/>
      <c r="AN38" s="311">
        <f ca="1">COUNTIFS('申請見込額一覧 '!$E$6:$E$20,B38,'申請見込額一覧 '!$O$6:$O$20,"&gt;0")</f>
        <v>0</v>
      </c>
      <c r="AO38" s="312"/>
      <c r="AP38" s="309" t="s">
        <v>11</v>
      </c>
      <c r="AQ38" s="310"/>
      <c r="AR38" s="307">
        <f ca="1">SUMIF('申請見込額一覧 '!$E$6:$E$20,B38,'申請見込額一覧 '!$O$6:$O$20)</f>
        <v>0</v>
      </c>
      <c r="AS38" s="308"/>
      <c r="AT38" s="308"/>
      <c r="AU38" s="308"/>
      <c r="AV38" s="309" t="s">
        <v>71</v>
      </c>
      <c r="AW38" s="310"/>
    </row>
    <row r="39" spans="1:49" ht="12.75" customHeight="1" x14ac:dyDescent="0.2">
      <c r="A39" s="258" t="s">
        <v>30</v>
      </c>
      <c r="B39" s="12" t="s">
        <v>23</v>
      </c>
      <c r="C39" s="14"/>
      <c r="D39" s="14"/>
      <c r="E39" s="14"/>
      <c r="F39" s="14"/>
      <c r="G39" s="14"/>
      <c r="H39" s="14"/>
      <c r="I39" s="14"/>
      <c r="J39" s="14"/>
      <c r="K39" s="14"/>
      <c r="L39" s="14"/>
      <c r="M39" s="14"/>
      <c r="N39" s="14"/>
      <c r="O39" s="14"/>
      <c r="P39" s="14"/>
      <c r="Q39" s="14"/>
      <c r="R39" s="14"/>
      <c r="S39" s="14"/>
      <c r="T39" s="301">
        <f ca="1">COUNTIFS('申請見込額一覧 '!$E$6:$E$20,B39,'申請見込額一覧 '!$I$6:$I$20,"&gt;0")</f>
        <v>0</v>
      </c>
      <c r="U39" s="302"/>
      <c r="V39" s="303" t="s">
        <v>11</v>
      </c>
      <c r="W39" s="304"/>
      <c r="X39" s="313">
        <f ca="1">SUMIF('申請見込額一覧 '!$E$6:$E$20,B39,'申請見込額一覧 '!$I$6:$I$20)</f>
        <v>0</v>
      </c>
      <c r="Y39" s="314"/>
      <c r="Z39" s="314"/>
      <c r="AA39" s="314"/>
      <c r="AB39" s="303" t="s">
        <v>71</v>
      </c>
      <c r="AC39" s="304"/>
      <c r="AD39" s="301">
        <f ca="1">COUNTIFS('申請見込額一覧 '!$E$6:$E$20,B39,'申請見込額一覧 '!$L$6:$L$20,"&gt;0")</f>
        <v>0</v>
      </c>
      <c r="AE39" s="302"/>
      <c r="AF39" s="303" t="s">
        <v>11</v>
      </c>
      <c r="AG39" s="304"/>
      <c r="AH39" s="313">
        <f ca="1">SUMIF('申請見込額一覧 '!$E$6:$E$20,B39,'申請見込額一覧 '!$L$6:$L$20)</f>
        <v>0</v>
      </c>
      <c r="AI39" s="314"/>
      <c r="AJ39" s="314"/>
      <c r="AK39" s="314"/>
      <c r="AL39" s="303" t="s">
        <v>71</v>
      </c>
      <c r="AM39" s="304"/>
      <c r="AN39" s="301">
        <f ca="1">COUNTIFS('申請見込額一覧 '!$E$6:$E$20,B39,'申請見込額一覧 '!$O$6:$O$20,"&gt;0")</f>
        <v>0</v>
      </c>
      <c r="AO39" s="302"/>
      <c r="AP39" s="303" t="s">
        <v>11</v>
      </c>
      <c r="AQ39" s="304"/>
      <c r="AR39" s="313">
        <f ca="1">SUMIF('申請見込額一覧 '!$E$6:$E$20,B39,'申請見込額一覧 '!$O$6:$O$20)</f>
        <v>0</v>
      </c>
      <c r="AS39" s="314"/>
      <c r="AT39" s="314"/>
      <c r="AU39" s="314"/>
      <c r="AV39" s="303" t="s">
        <v>71</v>
      </c>
      <c r="AW39" s="304"/>
    </row>
    <row r="40" spans="1:49" ht="12.75" customHeight="1" x14ac:dyDescent="0.2">
      <c r="A40" s="259"/>
      <c r="B40" s="4" t="s">
        <v>24</v>
      </c>
      <c r="C40" s="25"/>
      <c r="D40" s="25"/>
      <c r="E40" s="25"/>
      <c r="F40" s="25"/>
      <c r="G40" s="25"/>
      <c r="H40" s="25"/>
      <c r="I40" s="25"/>
      <c r="J40" s="25"/>
      <c r="K40" s="25"/>
      <c r="L40" s="25"/>
      <c r="M40" s="25"/>
      <c r="N40" s="25"/>
      <c r="O40" s="25"/>
      <c r="P40" s="25"/>
      <c r="Q40" s="25"/>
      <c r="R40" s="25"/>
      <c r="S40" s="25"/>
      <c r="T40" s="295">
        <f ca="1">COUNTIFS('申請見込額一覧 '!$E$6:$E$20,B40,'申請見込額一覧 '!$I$6:$I$20,"&gt;0")</f>
        <v>0</v>
      </c>
      <c r="U40" s="296"/>
      <c r="V40" s="297" t="s">
        <v>11</v>
      </c>
      <c r="W40" s="298"/>
      <c r="X40" s="299">
        <f ca="1">SUMIF('申請見込額一覧 '!$E$6:$E$20,B40,'申請見込額一覧 '!$I$6:$I$20)</f>
        <v>0</v>
      </c>
      <c r="Y40" s="300"/>
      <c r="Z40" s="300"/>
      <c r="AA40" s="300"/>
      <c r="AB40" s="297" t="s">
        <v>71</v>
      </c>
      <c r="AC40" s="298"/>
      <c r="AD40" s="295">
        <f ca="1">COUNTIFS('申請見込額一覧 '!$E$6:$E$20,B40,'申請見込額一覧 '!$L$6:$L$20,"&gt;0")</f>
        <v>0</v>
      </c>
      <c r="AE40" s="296"/>
      <c r="AF40" s="297" t="s">
        <v>11</v>
      </c>
      <c r="AG40" s="298"/>
      <c r="AH40" s="299">
        <f ca="1">SUMIF('申請見込額一覧 '!$E$6:$E$20,B40,'申請見込額一覧 '!$L$6:$L$20)</f>
        <v>0</v>
      </c>
      <c r="AI40" s="300"/>
      <c r="AJ40" s="300"/>
      <c r="AK40" s="300"/>
      <c r="AL40" s="297" t="s">
        <v>71</v>
      </c>
      <c r="AM40" s="298"/>
      <c r="AN40" s="295">
        <f ca="1">COUNTIFS('申請見込額一覧 '!$E$6:$E$20,B40,'申請見込額一覧 '!$O$6:$O$20,"&gt;0")</f>
        <v>0</v>
      </c>
      <c r="AO40" s="296"/>
      <c r="AP40" s="297" t="s">
        <v>11</v>
      </c>
      <c r="AQ40" s="298"/>
      <c r="AR40" s="299">
        <f ca="1">SUMIF('申請見込額一覧 '!$E$6:$E$20,B40,'申請見込額一覧 '!$O$6:$O$20)</f>
        <v>0</v>
      </c>
      <c r="AS40" s="300"/>
      <c r="AT40" s="300"/>
      <c r="AU40" s="300"/>
      <c r="AV40" s="297" t="s">
        <v>71</v>
      </c>
      <c r="AW40" s="298"/>
    </row>
    <row r="41" spans="1:49" ht="12.75" customHeight="1" x14ac:dyDescent="0.2">
      <c r="A41" s="259"/>
      <c r="B41" s="4" t="s">
        <v>25</v>
      </c>
      <c r="C41" s="25"/>
      <c r="D41" s="25"/>
      <c r="E41" s="25"/>
      <c r="F41" s="25"/>
      <c r="G41" s="25"/>
      <c r="H41" s="25"/>
      <c r="I41" s="25"/>
      <c r="J41" s="25"/>
      <c r="K41" s="25"/>
      <c r="L41" s="25"/>
      <c r="M41" s="25"/>
      <c r="N41" s="25"/>
      <c r="O41" s="25"/>
      <c r="P41" s="25"/>
      <c r="Q41" s="25"/>
      <c r="R41" s="25"/>
      <c r="S41" s="25"/>
      <c r="T41" s="295">
        <f ca="1">COUNTIFS('申請見込額一覧 '!$E$6:$E$20,B41,'申請見込額一覧 '!$I$6:$I$20,"&gt;0")</f>
        <v>0</v>
      </c>
      <c r="U41" s="296"/>
      <c r="V41" s="297" t="s">
        <v>11</v>
      </c>
      <c r="W41" s="298"/>
      <c r="X41" s="299">
        <f ca="1">SUMIF('申請見込額一覧 '!$E$6:$E$20,B41,'申請見込額一覧 '!$I$6:$I$20)</f>
        <v>0</v>
      </c>
      <c r="Y41" s="300"/>
      <c r="Z41" s="300"/>
      <c r="AA41" s="300"/>
      <c r="AB41" s="297" t="s">
        <v>71</v>
      </c>
      <c r="AC41" s="298"/>
      <c r="AD41" s="295">
        <f ca="1">COUNTIFS('申請見込額一覧 '!$E$6:$E$20,B41,'申請見込額一覧 '!$L$6:$L$20,"&gt;0")</f>
        <v>0</v>
      </c>
      <c r="AE41" s="296"/>
      <c r="AF41" s="297" t="s">
        <v>11</v>
      </c>
      <c r="AG41" s="298"/>
      <c r="AH41" s="299">
        <f ca="1">SUMIF('申請見込額一覧 '!$E$6:$E$20,B41,'申請見込額一覧 '!$L$6:$L$20)</f>
        <v>0</v>
      </c>
      <c r="AI41" s="300"/>
      <c r="AJ41" s="300"/>
      <c r="AK41" s="300"/>
      <c r="AL41" s="297" t="s">
        <v>71</v>
      </c>
      <c r="AM41" s="298"/>
      <c r="AN41" s="295">
        <f ca="1">COUNTIFS('申請見込額一覧 '!$E$6:$E$20,B41,'申請見込額一覧 '!$O$6:$O$20,"&gt;0")</f>
        <v>0</v>
      </c>
      <c r="AO41" s="296"/>
      <c r="AP41" s="297" t="s">
        <v>11</v>
      </c>
      <c r="AQ41" s="298"/>
      <c r="AR41" s="299">
        <f ca="1">SUMIF('申請見込額一覧 '!$E$6:$E$20,B41,'申請見込額一覧 '!$O$6:$O$20)</f>
        <v>0</v>
      </c>
      <c r="AS41" s="300"/>
      <c r="AT41" s="300"/>
      <c r="AU41" s="300"/>
      <c r="AV41" s="297" t="s">
        <v>71</v>
      </c>
      <c r="AW41" s="298"/>
    </row>
    <row r="42" spans="1:49" ht="12.75" customHeight="1" x14ac:dyDescent="0.2">
      <c r="A42" s="259"/>
      <c r="B42" s="4" t="s">
        <v>26</v>
      </c>
      <c r="C42" s="25"/>
      <c r="D42" s="25"/>
      <c r="E42" s="25"/>
      <c r="F42" s="25"/>
      <c r="G42" s="25"/>
      <c r="H42" s="25"/>
      <c r="I42" s="25"/>
      <c r="J42" s="25"/>
      <c r="K42" s="25"/>
      <c r="L42" s="25"/>
      <c r="M42" s="25"/>
      <c r="N42" s="25"/>
      <c r="O42" s="25"/>
      <c r="P42" s="25"/>
      <c r="Q42" s="25"/>
      <c r="R42" s="25"/>
      <c r="S42" s="25"/>
      <c r="T42" s="295">
        <f ca="1">COUNTIFS('申請見込額一覧 '!$E$6:$E$20,B42,'申請見込額一覧 '!$I$6:$I$20,"&gt;0")</f>
        <v>0</v>
      </c>
      <c r="U42" s="296"/>
      <c r="V42" s="297" t="s">
        <v>11</v>
      </c>
      <c r="W42" s="298"/>
      <c r="X42" s="299">
        <f ca="1">SUMIF('申請見込額一覧 '!$E$6:$E$20,B42,'申請見込額一覧 '!$I$6:$I$20)</f>
        <v>0</v>
      </c>
      <c r="Y42" s="300"/>
      <c r="Z42" s="300"/>
      <c r="AA42" s="300"/>
      <c r="AB42" s="297" t="s">
        <v>71</v>
      </c>
      <c r="AC42" s="298"/>
      <c r="AD42" s="295">
        <f ca="1">COUNTIFS('申請見込額一覧 '!$E$6:$E$20,B42,'申請見込額一覧 '!$L$6:$L$20,"&gt;0")</f>
        <v>0</v>
      </c>
      <c r="AE42" s="296"/>
      <c r="AF42" s="297" t="s">
        <v>11</v>
      </c>
      <c r="AG42" s="298"/>
      <c r="AH42" s="299">
        <f ca="1">SUMIF('申請見込額一覧 '!$E$6:$E$20,B42,'申請見込額一覧 '!$L$6:$L$20)</f>
        <v>0</v>
      </c>
      <c r="AI42" s="300"/>
      <c r="AJ42" s="300"/>
      <c r="AK42" s="300"/>
      <c r="AL42" s="297" t="s">
        <v>71</v>
      </c>
      <c r="AM42" s="298"/>
      <c r="AN42" s="295">
        <f ca="1">COUNTIFS('申請見込額一覧 '!$E$6:$E$20,B42,'申請見込額一覧 '!$O$6:$O$20,"&gt;0")</f>
        <v>0</v>
      </c>
      <c r="AO42" s="296"/>
      <c r="AP42" s="297" t="s">
        <v>11</v>
      </c>
      <c r="AQ42" s="298"/>
      <c r="AR42" s="299">
        <f ca="1">SUMIF('申請見込額一覧 '!$E$6:$E$20,B42,'申請見込額一覧 '!$O$6:$O$20)</f>
        <v>0</v>
      </c>
      <c r="AS42" s="300"/>
      <c r="AT42" s="300"/>
      <c r="AU42" s="300"/>
      <c r="AV42" s="297" t="s">
        <v>71</v>
      </c>
      <c r="AW42" s="298"/>
    </row>
    <row r="43" spans="1:49" ht="12.75" customHeight="1" x14ac:dyDescent="0.2">
      <c r="A43" s="259"/>
      <c r="B43" s="4" t="s">
        <v>27</v>
      </c>
      <c r="C43" s="25"/>
      <c r="D43" s="25"/>
      <c r="E43" s="25"/>
      <c r="F43" s="25"/>
      <c r="G43" s="25"/>
      <c r="H43" s="25"/>
      <c r="I43" s="25"/>
      <c r="J43" s="25"/>
      <c r="K43" s="25"/>
      <c r="L43" s="25"/>
      <c r="M43" s="25"/>
      <c r="N43" s="25"/>
      <c r="O43" s="25"/>
      <c r="P43" s="25"/>
      <c r="Q43" s="25"/>
      <c r="R43" s="25"/>
      <c r="S43" s="25"/>
      <c r="T43" s="295">
        <f ca="1">COUNTIFS('申請見込額一覧 '!$E$6:$E$20,B43,'申請見込額一覧 '!$I$6:$I$20,"&gt;0")</f>
        <v>0</v>
      </c>
      <c r="U43" s="296"/>
      <c r="V43" s="297" t="s">
        <v>11</v>
      </c>
      <c r="W43" s="298"/>
      <c r="X43" s="299">
        <f ca="1">SUMIF('申請見込額一覧 '!$E$6:$E$20,B43,'申請見込額一覧 '!$I$6:$I$20)</f>
        <v>0</v>
      </c>
      <c r="Y43" s="300"/>
      <c r="Z43" s="300"/>
      <c r="AA43" s="300"/>
      <c r="AB43" s="297" t="s">
        <v>71</v>
      </c>
      <c r="AC43" s="298"/>
      <c r="AD43" s="295">
        <f ca="1">COUNTIFS('申請見込額一覧 '!$E$6:$E$20,B43,'申請見込額一覧 '!$L$6:$L$20,"&gt;0")</f>
        <v>0</v>
      </c>
      <c r="AE43" s="296"/>
      <c r="AF43" s="297" t="s">
        <v>11</v>
      </c>
      <c r="AG43" s="298"/>
      <c r="AH43" s="299">
        <f ca="1">SUMIF('申請見込額一覧 '!$E$6:$E$20,B43,'申請見込額一覧 '!$L$6:$L$20)</f>
        <v>0</v>
      </c>
      <c r="AI43" s="300"/>
      <c r="AJ43" s="300"/>
      <c r="AK43" s="300"/>
      <c r="AL43" s="297" t="s">
        <v>71</v>
      </c>
      <c r="AM43" s="298"/>
      <c r="AN43" s="295">
        <f ca="1">COUNTIFS('申請見込額一覧 '!$E$6:$E$20,B43,'申請見込額一覧 '!$O$6:$O$20,"&gt;0")</f>
        <v>0</v>
      </c>
      <c r="AO43" s="296"/>
      <c r="AP43" s="297" t="s">
        <v>11</v>
      </c>
      <c r="AQ43" s="298"/>
      <c r="AR43" s="299">
        <f ca="1">SUMIF('申請見込額一覧 '!$E$6:$E$20,B43,'申請見込額一覧 '!$O$6:$O$20)</f>
        <v>0</v>
      </c>
      <c r="AS43" s="300"/>
      <c r="AT43" s="300"/>
      <c r="AU43" s="300"/>
      <c r="AV43" s="297" t="s">
        <v>71</v>
      </c>
      <c r="AW43" s="298"/>
    </row>
    <row r="44" spans="1:49" ht="12.75" customHeight="1" x14ac:dyDescent="0.2">
      <c r="A44" s="259"/>
      <c r="B44" s="4" t="s">
        <v>28</v>
      </c>
      <c r="C44" s="25"/>
      <c r="D44" s="25"/>
      <c r="E44" s="25"/>
      <c r="F44" s="25"/>
      <c r="G44" s="25"/>
      <c r="H44" s="25"/>
      <c r="I44" s="25"/>
      <c r="J44" s="25"/>
      <c r="K44" s="25"/>
      <c r="L44" s="25"/>
      <c r="M44" s="25"/>
      <c r="N44" s="25"/>
      <c r="O44" s="25"/>
      <c r="P44" s="25"/>
      <c r="Q44" s="25"/>
      <c r="R44" s="25"/>
      <c r="S44" s="25"/>
      <c r="T44" s="295">
        <f ca="1">COUNTIFS('申請見込額一覧 '!$E$6:$E$20,B44,'申請見込額一覧 '!$I$6:$I$20,"&gt;0")</f>
        <v>0</v>
      </c>
      <c r="U44" s="296"/>
      <c r="V44" s="297" t="s">
        <v>11</v>
      </c>
      <c r="W44" s="298"/>
      <c r="X44" s="299">
        <f ca="1">SUMIF('申請見込額一覧 '!$E$6:$E$20,B44,'申請見込額一覧 '!$I$6:$I$20)</f>
        <v>0</v>
      </c>
      <c r="Y44" s="300"/>
      <c r="Z44" s="300"/>
      <c r="AA44" s="300"/>
      <c r="AB44" s="297" t="s">
        <v>71</v>
      </c>
      <c r="AC44" s="298"/>
      <c r="AD44" s="295">
        <f ca="1">COUNTIFS('申請見込額一覧 '!$E$6:$E$20,B44,'申請見込額一覧 '!$L$6:$L$20,"&gt;0")</f>
        <v>0</v>
      </c>
      <c r="AE44" s="296"/>
      <c r="AF44" s="297" t="s">
        <v>11</v>
      </c>
      <c r="AG44" s="298"/>
      <c r="AH44" s="299">
        <f ca="1">SUMIF('申請見込額一覧 '!$E$6:$E$20,B44,'申請見込額一覧 '!$L$6:$L$20)</f>
        <v>0</v>
      </c>
      <c r="AI44" s="300"/>
      <c r="AJ44" s="300"/>
      <c r="AK44" s="300"/>
      <c r="AL44" s="297" t="s">
        <v>71</v>
      </c>
      <c r="AM44" s="298"/>
      <c r="AN44" s="295">
        <f ca="1">COUNTIFS('申請見込額一覧 '!$E$6:$E$20,B44,'申請見込額一覧 '!$O$6:$O$20,"&gt;0")</f>
        <v>0</v>
      </c>
      <c r="AO44" s="296"/>
      <c r="AP44" s="297" t="s">
        <v>11</v>
      </c>
      <c r="AQ44" s="298"/>
      <c r="AR44" s="299">
        <f ca="1">SUMIF('申請見込額一覧 '!$E$6:$E$20,B44,'申請見込額一覧 '!$O$6:$O$20)</f>
        <v>0</v>
      </c>
      <c r="AS44" s="300"/>
      <c r="AT44" s="300"/>
      <c r="AU44" s="300"/>
      <c r="AV44" s="297" t="s">
        <v>71</v>
      </c>
      <c r="AW44" s="298"/>
    </row>
    <row r="45" spans="1:49" ht="12.75" customHeight="1" x14ac:dyDescent="0.2">
      <c r="A45" s="259"/>
      <c r="B45" s="4" t="s">
        <v>47</v>
      </c>
      <c r="C45" s="25"/>
      <c r="D45" s="25"/>
      <c r="E45" s="25"/>
      <c r="F45" s="25"/>
      <c r="G45" s="25"/>
      <c r="H45" s="25"/>
      <c r="I45" s="25"/>
      <c r="J45" s="25"/>
      <c r="K45" s="25"/>
      <c r="L45" s="25"/>
      <c r="M45" s="25"/>
      <c r="N45" s="25"/>
      <c r="O45" s="25"/>
      <c r="P45" s="25"/>
      <c r="Q45" s="25"/>
      <c r="R45" s="25"/>
      <c r="S45" s="25"/>
      <c r="T45" s="295">
        <f ca="1">COUNTIFS('申請見込額一覧 '!$E$6:$E$20,B45,'申請見込額一覧 '!$I$6:$I$20,"&gt;0")</f>
        <v>0</v>
      </c>
      <c r="U45" s="296"/>
      <c r="V45" s="297" t="s">
        <v>11</v>
      </c>
      <c r="W45" s="298"/>
      <c r="X45" s="299">
        <f ca="1">SUMIF('申請見込額一覧 '!$E$6:$E$20,B45,'申請見込額一覧 '!$I$6:$I$20)</f>
        <v>0</v>
      </c>
      <c r="Y45" s="300"/>
      <c r="Z45" s="300"/>
      <c r="AA45" s="300"/>
      <c r="AB45" s="297" t="s">
        <v>71</v>
      </c>
      <c r="AC45" s="298"/>
      <c r="AD45" s="295">
        <f ca="1">COUNTIFS('申請見込額一覧 '!$E$6:$E$20,B45,'申請見込額一覧 '!$L$6:$L$20,"&gt;0")</f>
        <v>0</v>
      </c>
      <c r="AE45" s="296"/>
      <c r="AF45" s="297" t="s">
        <v>11</v>
      </c>
      <c r="AG45" s="298"/>
      <c r="AH45" s="299">
        <f ca="1">SUMIF('申請見込額一覧 '!$E$6:$E$20,B45,'申請見込額一覧 '!$L$6:$L$20)</f>
        <v>0</v>
      </c>
      <c r="AI45" s="300"/>
      <c r="AJ45" s="300"/>
      <c r="AK45" s="300"/>
      <c r="AL45" s="297" t="s">
        <v>71</v>
      </c>
      <c r="AM45" s="298"/>
      <c r="AN45" s="295">
        <f ca="1">COUNTIFS('申請見込額一覧 '!$E$6:$E$20,B45,'申請見込額一覧 '!$O$6:$O$20,"&gt;0")</f>
        <v>0</v>
      </c>
      <c r="AO45" s="296"/>
      <c r="AP45" s="297" t="s">
        <v>11</v>
      </c>
      <c r="AQ45" s="298"/>
      <c r="AR45" s="299">
        <f ca="1">SUMIF('申請見込額一覧 '!$E$6:$E$20,B45,'申請見込額一覧 '!$O$6:$O$20)</f>
        <v>0</v>
      </c>
      <c r="AS45" s="300"/>
      <c r="AT45" s="300"/>
      <c r="AU45" s="300"/>
      <c r="AV45" s="297" t="s">
        <v>71</v>
      </c>
      <c r="AW45" s="298"/>
    </row>
    <row r="46" spans="1:49" ht="12.75" customHeight="1" x14ac:dyDescent="0.2">
      <c r="A46" s="259"/>
      <c r="B46" s="4" t="s">
        <v>48</v>
      </c>
      <c r="C46" s="25"/>
      <c r="D46" s="25"/>
      <c r="E46" s="25"/>
      <c r="F46" s="25"/>
      <c r="G46" s="25"/>
      <c r="H46" s="25"/>
      <c r="I46" s="25"/>
      <c r="J46" s="25"/>
      <c r="K46" s="25"/>
      <c r="L46" s="25"/>
      <c r="M46" s="25"/>
      <c r="N46" s="25"/>
      <c r="O46" s="25"/>
      <c r="P46" s="25"/>
      <c r="Q46" s="25"/>
      <c r="R46" s="25"/>
      <c r="S46" s="25"/>
      <c r="T46" s="295">
        <f ca="1">COUNTIFS('申請見込額一覧 '!$E$6:$E$20,B46,'申請見込額一覧 '!$I$6:$I$20,"&gt;0")</f>
        <v>0</v>
      </c>
      <c r="U46" s="296"/>
      <c r="V46" s="297" t="s">
        <v>11</v>
      </c>
      <c r="W46" s="298"/>
      <c r="X46" s="299">
        <f ca="1">SUMIF('申請見込額一覧 '!$E$6:$E$20,B46,'申請見込額一覧 '!$I$6:$I$20)</f>
        <v>0</v>
      </c>
      <c r="Y46" s="300"/>
      <c r="Z46" s="300"/>
      <c r="AA46" s="300"/>
      <c r="AB46" s="297" t="s">
        <v>71</v>
      </c>
      <c r="AC46" s="298"/>
      <c r="AD46" s="295">
        <f ca="1">COUNTIFS('申請見込額一覧 '!$E$6:$E$20,B46,'申請見込額一覧 '!$L$6:$L$20,"&gt;0")</f>
        <v>0</v>
      </c>
      <c r="AE46" s="296"/>
      <c r="AF46" s="297" t="s">
        <v>11</v>
      </c>
      <c r="AG46" s="298"/>
      <c r="AH46" s="299">
        <f ca="1">SUMIF('申請見込額一覧 '!$E$6:$E$20,B46,'申請見込額一覧 '!$L$6:$L$20)</f>
        <v>0</v>
      </c>
      <c r="AI46" s="300"/>
      <c r="AJ46" s="300"/>
      <c r="AK46" s="300"/>
      <c r="AL46" s="297" t="s">
        <v>71</v>
      </c>
      <c r="AM46" s="298"/>
      <c r="AN46" s="295">
        <f ca="1">COUNTIFS('申請見込額一覧 '!$E$6:$E$20,B46,'申請見込額一覧 '!$O$6:$O$20,"&gt;0")</f>
        <v>0</v>
      </c>
      <c r="AO46" s="296"/>
      <c r="AP46" s="297" t="s">
        <v>11</v>
      </c>
      <c r="AQ46" s="298"/>
      <c r="AR46" s="299">
        <f ca="1">SUMIF('申請見込額一覧 '!$E$6:$E$20,B46,'申請見込額一覧 '!$O$6:$O$20)</f>
        <v>0</v>
      </c>
      <c r="AS46" s="300"/>
      <c r="AT46" s="300"/>
      <c r="AU46" s="300"/>
      <c r="AV46" s="297" t="s">
        <v>71</v>
      </c>
      <c r="AW46" s="298"/>
    </row>
    <row r="47" spans="1:49" ht="12.75" customHeight="1" x14ac:dyDescent="0.2">
      <c r="A47" s="259"/>
      <c r="B47" s="4" t="s">
        <v>49</v>
      </c>
      <c r="C47" s="25"/>
      <c r="D47" s="25"/>
      <c r="E47" s="25"/>
      <c r="F47" s="25"/>
      <c r="G47" s="25"/>
      <c r="H47" s="25"/>
      <c r="I47" s="25"/>
      <c r="J47" s="25"/>
      <c r="K47" s="25"/>
      <c r="L47" s="25"/>
      <c r="M47" s="25"/>
      <c r="N47" s="25"/>
      <c r="O47" s="25"/>
      <c r="P47" s="25"/>
      <c r="Q47" s="25"/>
      <c r="R47" s="25"/>
      <c r="S47" s="25"/>
      <c r="T47" s="295">
        <f ca="1">COUNTIFS('申請見込額一覧 '!$E$6:$E$20,B47,'申請見込額一覧 '!$I$6:$I$20,"&gt;0")</f>
        <v>0</v>
      </c>
      <c r="U47" s="296"/>
      <c r="V47" s="297" t="s">
        <v>11</v>
      </c>
      <c r="W47" s="298"/>
      <c r="X47" s="299">
        <f ca="1">SUMIF('申請見込額一覧 '!$E$6:$E$20,B47,'申請見込額一覧 '!$I$6:$I$20)</f>
        <v>0</v>
      </c>
      <c r="Y47" s="300"/>
      <c r="Z47" s="300"/>
      <c r="AA47" s="300"/>
      <c r="AB47" s="297" t="s">
        <v>71</v>
      </c>
      <c r="AC47" s="298"/>
      <c r="AD47" s="295">
        <f ca="1">COUNTIFS('申請見込額一覧 '!$E$6:$E$20,B47,'申請見込額一覧 '!$L$6:$L$20,"&gt;0")</f>
        <v>0</v>
      </c>
      <c r="AE47" s="296"/>
      <c r="AF47" s="297" t="s">
        <v>11</v>
      </c>
      <c r="AG47" s="298"/>
      <c r="AH47" s="299">
        <f ca="1">SUMIF('申請見込額一覧 '!$E$6:$E$20,B47,'申請見込額一覧 '!$L$6:$L$20)</f>
        <v>0</v>
      </c>
      <c r="AI47" s="300"/>
      <c r="AJ47" s="300"/>
      <c r="AK47" s="300"/>
      <c r="AL47" s="297" t="s">
        <v>71</v>
      </c>
      <c r="AM47" s="298"/>
      <c r="AN47" s="295">
        <f ca="1">COUNTIFS('申請見込額一覧 '!$E$6:$E$20,B47,'申請見込額一覧 '!$O$6:$O$20,"&gt;0")</f>
        <v>0</v>
      </c>
      <c r="AO47" s="296"/>
      <c r="AP47" s="297" t="s">
        <v>11</v>
      </c>
      <c r="AQ47" s="298"/>
      <c r="AR47" s="299">
        <f ca="1">SUMIF('申請見込額一覧 '!$E$6:$E$20,B47,'申請見込額一覧 '!$O$6:$O$20)</f>
        <v>0</v>
      </c>
      <c r="AS47" s="300"/>
      <c r="AT47" s="300"/>
      <c r="AU47" s="300"/>
      <c r="AV47" s="297" t="s">
        <v>71</v>
      </c>
      <c r="AW47" s="298"/>
    </row>
    <row r="48" spans="1:49" ht="12.75" customHeight="1" x14ac:dyDescent="0.2">
      <c r="A48" s="259"/>
      <c r="B48" s="4" t="s">
        <v>50</v>
      </c>
      <c r="C48" s="25"/>
      <c r="D48" s="25"/>
      <c r="E48" s="25"/>
      <c r="F48" s="25"/>
      <c r="G48" s="25"/>
      <c r="H48" s="25"/>
      <c r="I48" s="25"/>
      <c r="J48" s="25"/>
      <c r="K48" s="25"/>
      <c r="L48" s="25"/>
      <c r="M48" s="25"/>
      <c r="N48" s="25"/>
      <c r="O48" s="25"/>
      <c r="P48" s="25"/>
      <c r="Q48" s="25"/>
      <c r="R48" s="25"/>
      <c r="S48" s="25"/>
      <c r="T48" s="295">
        <f ca="1">COUNTIFS('申請見込額一覧 '!$E$6:$E$20,B48,'申請見込額一覧 '!$I$6:$I$20,"&gt;0")</f>
        <v>0</v>
      </c>
      <c r="U48" s="296"/>
      <c r="V48" s="297" t="s">
        <v>11</v>
      </c>
      <c r="W48" s="298"/>
      <c r="X48" s="299">
        <f ca="1">SUMIF('申請見込額一覧 '!$E$6:$E$20,B48,'申請見込額一覧 '!$I$6:$I$20)</f>
        <v>0</v>
      </c>
      <c r="Y48" s="300"/>
      <c r="Z48" s="300"/>
      <c r="AA48" s="300"/>
      <c r="AB48" s="297" t="s">
        <v>71</v>
      </c>
      <c r="AC48" s="298"/>
      <c r="AD48" s="295">
        <f ca="1">COUNTIFS('申請見込額一覧 '!$E$6:$E$20,B48,'申請見込額一覧 '!$L$6:$L$20,"&gt;0")</f>
        <v>0</v>
      </c>
      <c r="AE48" s="296"/>
      <c r="AF48" s="297" t="s">
        <v>11</v>
      </c>
      <c r="AG48" s="298"/>
      <c r="AH48" s="299">
        <f ca="1">SUMIF('申請見込額一覧 '!$E$6:$E$20,B48,'申請見込額一覧 '!$L$6:$L$20)</f>
        <v>0</v>
      </c>
      <c r="AI48" s="300"/>
      <c r="AJ48" s="300"/>
      <c r="AK48" s="300"/>
      <c r="AL48" s="297" t="s">
        <v>71</v>
      </c>
      <c r="AM48" s="298"/>
      <c r="AN48" s="295">
        <f ca="1">COUNTIFS('申請見込額一覧 '!$E$6:$E$20,B48,'申請見込額一覧 '!$O$6:$O$20,"&gt;0")</f>
        <v>0</v>
      </c>
      <c r="AO48" s="296"/>
      <c r="AP48" s="297" t="s">
        <v>11</v>
      </c>
      <c r="AQ48" s="298"/>
      <c r="AR48" s="299">
        <f ca="1">SUMIF('申請見込額一覧 '!$E$6:$E$20,B48,'申請見込額一覧 '!$O$6:$O$20)</f>
        <v>0</v>
      </c>
      <c r="AS48" s="300"/>
      <c r="AT48" s="300"/>
      <c r="AU48" s="300"/>
      <c r="AV48" s="297" t="s">
        <v>71</v>
      </c>
      <c r="AW48" s="298"/>
    </row>
    <row r="49" spans="1:49" ht="12.75" customHeight="1" x14ac:dyDescent="0.2">
      <c r="A49" s="259"/>
      <c r="B49" s="4" t="s">
        <v>51</v>
      </c>
      <c r="C49" s="25"/>
      <c r="D49" s="25"/>
      <c r="E49" s="25"/>
      <c r="F49" s="25"/>
      <c r="G49" s="25"/>
      <c r="H49" s="25"/>
      <c r="I49" s="25"/>
      <c r="J49" s="25"/>
      <c r="K49" s="25"/>
      <c r="L49" s="25"/>
      <c r="M49" s="25"/>
      <c r="N49" s="25"/>
      <c r="O49" s="25"/>
      <c r="P49" s="25"/>
      <c r="Q49" s="25"/>
      <c r="R49" s="25"/>
      <c r="S49" s="25"/>
      <c r="T49" s="295">
        <f ca="1">COUNTIFS('申請見込額一覧 '!$E$6:$E$20,B49,'申請見込額一覧 '!$I$6:$I$20,"&gt;0")</f>
        <v>0</v>
      </c>
      <c r="U49" s="296"/>
      <c r="V49" s="297" t="s">
        <v>11</v>
      </c>
      <c r="W49" s="298"/>
      <c r="X49" s="299">
        <f ca="1">SUMIF('申請見込額一覧 '!$E$6:$E$20,B49,'申請見込額一覧 '!$I$6:$I$20)</f>
        <v>0</v>
      </c>
      <c r="Y49" s="300"/>
      <c r="Z49" s="300"/>
      <c r="AA49" s="300"/>
      <c r="AB49" s="297" t="s">
        <v>71</v>
      </c>
      <c r="AC49" s="298"/>
      <c r="AD49" s="295">
        <f ca="1">COUNTIFS('申請見込額一覧 '!$E$6:$E$20,B49,'申請見込額一覧 '!$L$6:$L$20,"&gt;0")</f>
        <v>0</v>
      </c>
      <c r="AE49" s="296"/>
      <c r="AF49" s="297" t="s">
        <v>11</v>
      </c>
      <c r="AG49" s="298"/>
      <c r="AH49" s="299">
        <f ca="1">SUMIF('申請見込額一覧 '!$E$6:$E$20,B49,'申請見込額一覧 '!$L$6:$L$20)</f>
        <v>0</v>
      </c>
      <c r="AI49" s="300"/>
      <c r="AJ49" s="300"/>
      <c r="AK49" s="300"/>
      <c r="AL49" s="297" t="s">
        <v>71</v>
      </c>
      <c r="AM49" s="298"/>
      <c r="AN49" s="295">
        <f ca="1">COUNTIFS('申請見込額一覧 '!$E$6:$E$20,B49,'申請見込額一覧 '!$O$6:$O$20,"&gt;0")</f>
        <v>0</v>
      </c>
      <c r="AO49" s="296"/>
      <c r="AP49" s="297" t="s">
        <v>11</v>
      </c>
      <c r="AQ49" s="298"/>
      <c r="AR49" s="299">
        <f ca="1">SUMIF('申請見込額一覧 '!$E$6:$E$20,B49,'申請見込額一覧 '!$O$6:$O$20)</f>
        <v>0</v>
      </c>
      <c r="AS49" s="300"/>
      <c r="AT49" s="300"/>
      <c r="AU49" s="300"/>
      <c r="AV49" s="297" t="s">
        <v>71</v>
      </c>
      <c r="AW49" s="298"/>
    </row>
    <row r="50" spans="1:49" ht="12.75" customHeight="1" x14ac:dyDescent="0.2">
      <c r="A50" s="259"/>
      <c r="B50" s="4" t="s">
        <v>52</v>
      </c>
      <c r="C50" s="30"/>
      <c r="D50" s="30"/>
      <c r="E50" s="30"/>
      <c r="F50" s="30"/>
      <c r="G50" s="30"/>
      <c r="H50" s="30"/>
      <c r="I50" s="30"/>
      <c r="J50" s="30"/>
      <c r="K50" s="30"/>
      <c r="L50" s="30"/>
      <c r="M50" s="30"/>
      <c r="N50" s="30"/>
      <c r="O50" s="30"/>
      <c r="P50" s="30"/>
      <c r="Q50" s="30"/>
      <c r="R50" s="30"/>
      <c r="S50" s="30"/>
      <c r="T50" s="295">
        <f ca="1">COUNTIFS('申請見込額一覧 '!$E$6:$E$20,B50,'申請見込額一覧 '!$I$6:$I$20,"&gt;0")</f>
        <v>0</v>
      </c>
      <c r="U50" s="296"/>
      <c r="V50" s="297" t="s">
        <v>11</v>
      </c>
      <c r="W50" s="298"/>
      <c r="X50" s="299">
        <f ca="1">SUMIF('申請見込額一覧 '!$E$6:$E$20,B50,'申請見込額一覧 '!$I$6:$I$20)</f>
        <v>0</v>
      </c>
      <c r="Y50" s="300"/>
      <c r="Z50" s="300"/>
      <c r="AA50" s="300"/>
      <c r="AB50" s="297" t="s">
        <v>71</v>
      </c>
      <c r="AC50" s="298"/>
      <c r="AD50" s="295">
        <f ca="1">COUNTIFS('申請見込額一覧 '!$E$6:$E$20,B50,'申請見込額一覧 '!$L$6:$L$20,"&gt;0")</f>
        <v>0</v>
      </c>
      <c r="AE50" s="296"/>
      <c r="AF50" s="297" t="s">
        <v>11</v>
      </c>
      <c r="AG50" s="298"/>
      <c r="AH50" s="299">
        <f ca="1">SUMIF('申請見込額一覧 '!$E$6:$E$20,B50,'申請見込額一覧 '!$L$6:$L$20)</f>
        <v>0</v>
      </c>
      <c r="AI50" s="300"/>
      <c r="AJ50" s="300"/>
      <c r="AK50" s="300"/>
      <c r="AL50" s="297" t="s">
        <v>71</v>
      </c>
      <c r="AM50" s="298"/>
      <c r="AN50" s="295">
        <f ca="1">COUNTIFS('申請見込額一覧 '!$E$6:$E$20,B50,'申請見込額一覧 '!$O$6:$O$20,"&gt;0")</f>
        <v>0</v>
      </c>
      <c r="AO50" s="296"/>
      <c r="AP50" s="297" t="s">
        <v>11</v>
      </c>
      <c r="AQ50" s="298"/>
      <c r="AR50" s="299">
        <f ca="1">SUMIF('申請見込額一覧 '!$E$6:$E$20,B50,'申請見込額一覧 '!$O$6:$O$20)</f>
        <v>0</v>
      </c>
      <c r="AS50" s="300"/>
      <c r="AT50" s="300"/>
      <c r="AU50" s="300"/>
      <c r="AV50" s="297" t="s">
        <v>71</v>
      </c>
      <c r="AW50" s="298"/>
    </row>
    <row r="51" spans="1:49" ht="12.75" customHeight="1" x14ac:dyDescent="0.2">
      <c r="A51" s="259"/>
      <c r="B51" s="31" t="s">
        <v>53</v>
      </c>
      <c r="C51" s="30"/>
      <c r="D51" s="30"/>
      <c r="E51" s="30"/>
      <c r="F51" s="30"/>
      <c r="G51" s="30"/>
      <c r="H51" s="30"/>
      <c r="I51" s="30"/>
      <c r="J51" s="30"/>
      <c r="K51" s="30"/>
      <c r="L51" s="30"/>
      <c r="M51" s="30"/>
      <c r="N51" s="30"/>
      <c r="O51" s="30"/>
      <c r="P51" s="30"/>
      <c r="Q51" s="30"/>
      <c r="R51" s="30"/>
      <c r="S51" s="30"/>
      <c r="T51" s="295">
        <f ca="1">COUNTIFS('申請見込額一覧 '!$E$6:$E$20,B51,'申請見込額一覧 '!$I$6:$I$20,"&gt;0")</f>
        <v>0</v>
      </c>
      <c r="U51" s="296"/>
      <c r="V51" s="297" t="s">
        <v>11</v>
      </c>
      <c r="W51" s="298"/>
      <c r="X51" s="299">
        <f ca="1">SUMIF('申請見込額一覧 '!$E$6:$E$20,B51,'申請見込額一覧 '!$I$6:$I$20)</f>
        <v>0</v>
      </c>
      <c r="Y51" s="300"/>
      <c r="Z51" s="300"/>
      <c r="AA51" s="300"/>
      <c r="AB51" s="297" t="s">
        <v>71</v>
      </c>
      <c r="AC51" s="298"/>
      <c r="AD51" s="295">
        <f ca="1">COUNTIFS('申請見込額一覧 '!$E$6:$E$20,B51,'申請見込額一覧 '!$L$6:$L$20,"&gt;0")</f>
        <v>0</v>
      </c>
      <c r="AE51" s="296"/>
      <c r="AF51" s="297" t="s">
        <v>11</v>
      </c>
      <c r="AG51" s="298"/>
      <c r="AH51" s="299">
        <f ca="1">SUMIF('申請見込額一覧 '!$E$6:$E$20,B51,'申請見込額一覧 '!$L$6:$L$20)</f>
        <v>0</v>
      </c>
      <c r="AI51" s="300"/>
      <c r="AJ51" s="300"/>
      <c r="AK51" s="300"/>
      <c r="AL51" s="297" t="s">
        <v>71</v>
      </c>
      <c r="AM51" s="298"/>
      <c r="AN51" s="295">
        <f ca="1">COUNTIFS('申請見込額一覧 '!$E$6:$E$20,B51,'申請見込額一覧 '!$O$6:$O$20,"&gt;0")</f>
        <v>0</v>
      </c>
      <c r="AO51" s="296"/>
      <c r="AP51" s="297" t="s">
        <v>11</v>
      </c>
      <c r="AQ51" s="298"/>
      <c r="AR51" s="299">
        <f ca="1">SUMIF('申請見込額一覧 '!$E$6:$E$20,B51,'申請見込額一覧 '!$O$6:$O$20)</f>
        <v>0</v>
      </c>
      <c r="AS51" s="300"/>
      <c r="AT51" s="300"/>
      <c r="AU51" s="300"/>
      <c r="AV51" s="297" t="s">
        <v>71</v>
      </c>
      <c r="AW51" s="298"/>
    </row>
    <row r="52" spans="1:49" ht="12.75" customHeight="1" x14ac:dyDescent="0.2">
      <c r="A52" s="259"/>
      <c r="B52" s="31" t="s">
        <v>54</v>
      </c>
      <c r="C52" s="30"/>
      <c r="D52" s="30"/>
      <c r="E52" s="30"/>
      <c r="F52" s="30"/>
      <c r="G52" s="30"/>
      <c r="H52" s="30"/>
      <c r="I52" s="30"/>
      <c r="J52" s="30"/>
      <c r="K52" s="30"/>
      <c r="L52" s="30"/>
      <c r="M52" s="30"/>
      <c r="N52" s="30"/>
      <c r="O52" s="30"/>
      <c r="P52" s="30"/>
      <c r="Q52" s="30"/>
      <c r="R52" s="30"/>
      <c r="S52" s="30"/>
      <c r="T52" s="311">
        <f ca="1">COUNTIFS('申請見込額一覧 '!$E$6:$E$20,B52,'申請見込額一覧 '!$I$6:$I$20,"&gt;0")</f>
        <v>0</v>
      </c>
      <c r="U52" s="312"/>
      <c r="V52" s="317" t="s">
        <v>11</v>
      </c>
      <c r="W52" s="318"/>
      <c r="X52" s="307">
        <f ca="1">SUMIF('申請見込額一覧 '!$E$6:$E$20,B52,'申請見込額一覧 '!$I$6:$I$20)</f>
        <v>0</v>
      </c>
      <c r="Y52" s="308"/>
      <c r="Z52" s="308"/>
      <c r="AA52" s="308"/>
      <c r="AB52" s="309" t="s">
        <v>71</v>
      </c>
      <c r="AC52" s="310"/>
      <c r="AD52" s="311">
        <f ca="1">COUNTIFS('申請見込額一覧 '!$E$6:$E$20,B52,'申請見込額一覧 '!$L$6:$L$20,"&gt;0")</f>
        <v>0</v>
      </c>
      <c r="AE52" s="312"/>
      <c r="AF52" s="309" t="s">
        <v>11</v>
      </c>
      <c r="AG52" s="310"/>
      <c r="AH52" s="307">
        <f ca="1">SUMIF('申請見込額一覧 '!$E$6:$E$20,B52,'申請見込額一覧 '!$L$6:$L$20)</f>
        <v>0</v>
      </c>
      <c r="AI52" s="308"/>
      <c r="AJ52" s="308"/>
      <c r="AK52" s="308"/>
      <c r="AL52" s="309" t="s">
        <v>71</v>
      </c>
      <c r="AM52" s="310"/>
      <c r="AN52" s="311">
        <f ca="1">COUNTIFS('申請見込額一覧 '!$E$6:$E$20,B52,'申請見込額一覧 '!$O$6:$O$20,"&gt;0")</f>
        <v>0</v>
      </c>
      <c r="AO52" s="312"/>
      <c r="AP52" s="309" t="s">
        <v>11</v>
      </c>
      <c r="AQ52" s="310"/>
      <c r="AR52" s="307">
        <f ca="1">SUMIF('申請見込額一覧 '!$E$6:$E$20,B52,'申請見込額一覧 '!$O$6:$O$20)</f>
        <v>0</v>
      </c>
      <c r="AS52" s="308"/>
      <c r="AT52" s="308"/>
      <c r="AU52" s="308"/>
      <c r="AV52" s="309" t="s">
        <v>71</v>
      </c>
      <c r="AW52" s="310"/>
    </row>
    <row r="53" spans="1:49" ht="15.75" customHeight="1" thickBot="1" x14ac:dyDescent="0.25">
      <c r="A53" s="342" t="s">
        <v>33</v>
      </c>
      <c r="B53" s="343"/>
      <c r="C53" s="343"/>
      <c r="D53" s="343"/>
      <c r="E53" s="343"/>
      <c r="F53" s="343"/>
      <c r="G53" s="343"/>
      <c r="H53" s="343"/>
      <c r="I53" s="343"/>
      <c r="J53" s="343"/>
      <c r="K53" s="343"/>
      <c r="L53" s="343"/>
      <c r="M53" s="343"/>
      <c r="N53" s="343"/>
      <c r="O53" s="343"/>
      <c r="P53" s="343"/>
      <c r="Q53" s="343"/>
      <c r="R53" s="343"/>
      <c r="S53" s="344"/>
      <c r="T53" s="289">
        <f ca="1">SUM(T18:U52)</f>
        <v>0</v>
      </c>
      <c r="U53" s="290"/>
      <c r="V53" s="319" t="s">
        <v>11</v>
      </c>
      <c r="W53" s="320"/>
      <c r="X53" s="338">
        <f ca="1">SUM(X18:AA52)</f>
        <v>0</v>
      </c>
      <c r="Y53" s="339"/>
      <c r="Z53" s="339"/>
      <c r="AA53" s="339"/>
      <c r="AB53" s="319" t="s">
        <v>71</v>
      </c>
      <c r="AC53" s="320"/>
      <c r="AD53" s="340">
        <f ca="1">SUM(AD18:AE52)</f>
        <v>0</v>
      </c>
      <c r="AE53" s="341"/>
      <c r="AF53" s="319" t="s">
        <v>11</v>
      </c>
      <c r="AG53" s="320"/>
      <c r="AH53" s="338">
        <f ca="1">SUM(AH18:AK52)</f>
        <v>0</v>
      </c>
      <c r="AI53" s="339"/>
      <c r="AJ53" s="339"/>
      <c r="AK53" s="339"/>
      <c r="AL53" s="319" t="s">
        <v>71</v>
      </c>
      <c r="AM53" s="320"/>
      <c r="AN53" s="340">
        <f ca="1">SUM(AN18:AO52)</f>
        <v>0</v>
      </c>
      <c r="AO53" s="341"/>
      <c r="AP53" s="319" t="s">
        <v>11</v>
      </c>
      <c r="AQ53" s="320"/>
      <c r="AR53" s="338">
        <f ca="1">SUM(AR18:AU52)</f>
        <v>0</v>
      </c>
      <c r="AS53" s="339"/>
      <c r="AT53" s="339"/>
      <c r="AU53" s="339"/>
      <c r="AV53" s="319" t="s">
        <v>71</v>
      </c>
      <c r="AW53" s="320"/>
    </row>
    <row r="54" spans="1:49" ht="24.9" customHeight="1" thickTop="1" x14ac:dyDescent="0.2">
      <c r="A54" s="321" t="s">
        <v>180</v>
      </c>
      <c r="B54" s="322"/>
      <c r="C54" s="322"/>
      <c r="D54" s="322"/>
      <c r="E54" s="322"/>
      <c r="F54" s="322"/>
      <c r="G54" s="322"/>
      <c r="H54" s="322"/>
      <c r="I54" s="322"/>
      <c r="J54" s="322"/>
      <c r="K54" s="322"/>
      <c r="L54" s="322"/>
      <c r="M54" s="322"/>
      <c r="N54" s="322"/>
      <c r="O54" s="322"/>
      <c r="P54" s="322"/>
      <c r="Q54" s="322"/>
      <c r="R54" s="322"/>
      <c r="S54" s="323"/>
      <c r="T54" s="324">
        <f ca="1">X53+AH53+AR53</f>
        <v>0</v>
      </c>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6" t="s">
        <v>71</v>
      </c>
      <c r="AW54" s="327"/>
    </row>
  </sheetData>
  <sheetProtection password="DB69" sheet="1" objects="1" scenarios="1"/>
  <mergeCells count="466">
    <mergeCell ref="AV53:AW53"/>
    <mergeCell ref="A54:S54"/>
    <mergeCell ref="T54:AU54"/>
    <mergeCell ref="AV54:AW54"/>
    <mergeCell ref="T15:AW15"/>
    <mergeCell ref="A15:S17"/>
    <mergeCell ref="AF53:AG53"/>
    <mergeCell ref="AH53:AK53"/>
    <mergeCell ref="AL53:AM53"/>
    <mergeCell ref="AN53:AO53"/>
    <mergeCell ref="AP53:AQ53"/>
    <mergeCell ref="AR53:AU53"/>
    <mergeCell ref="A53:S53"/>
    <mergeCell ref="T53:U53"/>
    <mergeCell ref="V53:W53"/>
    <mergeCell ref="X53:AA53"/>
    <mergeCell ref="AB53:AC53"/>
    <mergeCell ref="AD53:AE53"/>
    <mergeCell ref="AH52:AK52"/>
    <mergeCell ref="AL52:AM52"/>
    <mergeCell ref="AN52:AO52"/>
    <mergeCell ref="AP52:AQ52"/>
    <mergeCell ref="AR52:AU52"/>
    <mergeCell ref="AV52:AW52"/>
    <mergeCell ref="T52:U52"/>
    <mergeCell ref="V52:W52"/>
    <mergeCell ref="X52:AA52"/>
    <mergeCell ref="AB52:AC52"/>
    <mergeCell ref="AD52:AE52"/>
    <mergeCell ref="AF52:AG52"/>
    <mergeCell ref="AH51:AK51"/>
    <mergeCell ref="AL51:AM51"/>
    <mergeCell ref="AN51:AO51"/>
    <mergeCell ref="AP51:AQ51"/>
    <mergeCell ref="AR51:AU51"/>
    <mergeCell ref="AV51:AW51"/>
    <mergeCell ref="T51:U51"/>
    <mergeCell ref="V51:W51"/>
    <mergeCell ref="X51:AA51"/>
    <mergeCell ref="AB51:AC51"/>
    <mergeCell ref="AD51:AE51"/>
    <mergeCell ref="AF51:AG51"/>
    <mergeCell ref="AH50:AK50"/>
    <mergeCell ref="AL50:AM50"/>
    <mergeCell ref="AN50:AO50"/>
    <mergeCell ref="AP50:AQ50"/>
    <mergeCell ref="AR50:AU50"/>
    <mergeCell ref="AV50:AW50"/>
    <mergeCell ref="T50:U50"/>
    <mergeCell ref="V50:W50"/>
    <mergeCell ref="X50:AA50"/>
    <mergeCell ref="AB50:AC50"/>
    <mergeCell ref="AD50:AE50"/>
    <mergeCell ref="AF50:AG50"/>
    <mergeCell ref="AH49:AK49"/>
    <mergeCell ref="AL49:AM49"/>
    <mergeCell ref="AN49:AO49"/>
    <mergeCell ref="AP49:AQ49"/>
    <mergeCell ref="AR49:AU49"/>
    <mergeCell ref="AV49:AW49"/>
    <mergeCell ref="T49:U49"/>
    <mergeCell ref="V49:W49"/>
    <mergeCell ref="X49:AA49"/>
    <mergeCell ref="AB49:AC49"/>
    <mergeCell ref="AD49:AE49"/>
    <mergeCell ref="AF49:AG49"/>
    <mergeCell ref="AH48:AK48"/>
    <mergeCell ref="AL48:AM48"/>
    <mergeCell ref="AN48:AO48"/>
    <mergeCell ref="AP48:AQ48"/>
    <mergeCell ref="AR48:AU48"/>
    <mergeCell ref="AV48:AW48"/>
    <mergeCell ref="T48:U48"/>
    <mergeCell ref="V48:W48"/>
    <mergeCell ref="X48:AA48"/>
    <mergeCell ref="AB48:AC48"/>
    <mergeCell ref="AD48:AE48"/>
    <mergeCell ref="AF48:AG48"/>
    <mergeCell ref="AH47:AK47"/>
    <mergeCell ref="AL47:AM47"/>
    <mergeCell ref="AN47:AO47"/>
    <mergeCell ref="AP47:AQ47"/>
    <mergeCell ref="AR47:AU47"/>
    <mergeCell ref="AV47:AW47"/>
    <mergeCell ref="T47:U47"/>
    <mergeCell ref="V47:W47"/>
    <mergeCell ref="X47:AA47"/>
    <mergeCell ref="AB47:AC47"/>
    <mergeCell ref="AD47:AE47"/>
    <mergeCell ref="AF47:AG47"/>
    <mergeCell ref="AH46:AK46"/>
    <mergeCell ref="AL46:AM46"/>
    <mergeCell ref="AN46:AO46"/>
    <mergeCell ref="AP46:AQ46"/>
    <mergeCell ref="AR46:AU46"/>
    <mergeCell ref="AV46:AW46"/>
    <mergeCell ref="T46:U46"/>
    <mergeCell ref="V46:W46"/>
    <mergeCell ref="X46:AA46"/>
    <mergeCell ref="AB46:AC46"/>
    <mergeCell ref="AD46:AE46"/>
    <mergeCell ref="AF46:AG46"/>
    <mergeCell ref="AH45:AK45"/>
    <mergeCell ref="AL45:AM45"/>
    <mergeCell ref="AN45:AO45"/>
    <mergeCell ref="AP45:AQ45"/>
    <mergeCell ref="AR45:AU45"/>
    <mergeCell ref="AV45:AW45"/>
    <mergeCell ref="T45:U45"/>
    <mergeCell ref="V45:W45"/>
    <mergeCell ref="X45:AA45"/>
    <mergeCell ref="AB45:AC45"/>
    <mergeCell ref="AD45:AE45"/>
    <mergeCell ref="AF45:AG45"/>
    <mergeCell ref="AH44:AK44"/>
    <mergeCell ref="AL44:AM44"/>
    <mergeCell ref="AN44:AO44"/>
    <mergeCell ref="AP44:AQ44"/>
    <mergeCell ref="AR44:AU44"/>
    <mergeCell ref="AV44:AW44"/>
    <mergeCell ref="T44:U44"/>
    <mergeCell ref="V44:W44"/>
    <mergeCell ref="X44:AA44"/>
    <mergeCell ref="AB44:AC44"/>
    <mergeCell ref="AD44:AE44"/>
    <mergeCell ref="AF44:AG44"/>
    <mergeCell ref="AH43:AK43"/>
    <mergeCell ref="AL43:AM43"/>
    <mergeCell ref="AN43:AO43"/>
    <mergeCell ref="AP43:AQ43"/>
    <mergeCell ref="AR43:AU43"/>
    <mergeCell ref="AV43:AW43"/>
    <mergeCell ref="T43:U43"/>
    <mergeCell ref="V43:W43"/>
    <mergeCell ref="X43:AA43"/>
    <mergeCell ref="AB43:AC43"/>
    <mergeCell ref="AD43:AE43"/>
    <mergeCell ref="AF43:AG43"/>
    <mergeCell ref="AH42:AK42"/>
    <mergeCell ref="AL42:AM42"/>
    <mergeCell ref="AN42:AO42"/>
    <mergeCell ref="AP42:AQ42"/>
    <mergeCell ref="AR42:AU42"/>
    <mergeCell ref="AV42:AW42"/>
    <mergeCell ref="T42:U42"/>
    <mergeCell ref="V42:W42"/>
    <mergeCell ref="X42:AA42"/>
    <mergeCell ref="AB42:AC42"/>
    <mergeCell ref="AD42:AE42"/>
    <mergeCell ref="AF42:AG42"/>
    <mergeCell ref="AH41:AK41"/>
    <mergeCell ref="AL41:AM41"/>
    <mergeCell ref="AN41:AO41"/>
    <mergeCell ref="AP41:AQ41"/>
    <mergeCell ref="AR41:AU41"/>
    <mergeCell ref="AV41:AW41"/>
    <mergeCell ref="T41:U41"/>
    <mergeCell ref="V41:W41"/>
    <mergeCell ref="X41:AA41"/>
    <mergeCell ref="AB41:AC41"/>
    <mergeCell ref="AD41:AE41"/>
    <mergeCell ref="AF41:AG41"/>
    <mergeCell ref="AH40:AK40"/>
    <mergeCell ref="AL40:AM40"/>
    <mergeCell ref="AN40:AO40"/>
    <mergeCell ref="AP40:AQ40"/>
    <mergeCell ref="AR40:AU40"/>
    <mergeCell ref="AV40:AW40"/>
    <mergeCell ref="T40:U40"/>
    <mergeCell ref="V40:W40"/>
    <mergeCell ref="X40:AA40"/>
    <mergeCell ref="AB40:AC40"/>
    <mergeCell ref="AD40:AE40"/>
    <mergeCell ref="AF40:AG40"/>
    <mergeCell ref="AH39:AK39"/>
    <mergeCell ref="AL39:AM39"/>
    <mergeCell ref="AN39:AO39"/>
    <mergeCell ref="AP39:AQ39"/>
    <mergeCell ref="AR39:AU39"/>
    <mergeCell ref="AV39:AW39"/>
    <mergeCell ref="AP38:AQ38"/>
    <mergeCell ref="AR38:AU38"/>
    <mergeCell ref="AV38:AW38"/>
    <mergeCell ref="A39:A52"/>
    <mergeCell ref="T39:U39"/>
    <mergeCell ref="V39:W39"/>
    <mergeCell ref="X39:AA39"/>
    <mergeCell ref="AB39:AC39"/>
    <mergeCell ref="AD39:AE39"/>
    <mergeCell ref="AF39:AG39"/>
    <mergeCell ref="AV37:AW37"/>
    <mergeCell ref="T38:U38"/>
    <mergeCell ref="V38:W38"/>
    <mergeCell ref="X38:AA38"/>
    <mergeCell ref="AB38:AC38"/>
    <mergeCell ref="AD38:AE38"/>
    <mergeCell ref="AF38:AG38"/>
    <mergeCell ref="AH38:AK38"/>
    <mergeCell ref="AL38:AM38"/>
    <mergeCell ref="AN38:AO38"/>
    <mergeCell ref="AF37:AG37"/>
    <mergeCell ref="AH37:AK37"/>
    <mergeCell ref="AL37:AM37"/>
    <mergeCell ref="AN37:AO37"/>
    <mergeCell ref="AP37:AQ37"/>
    <mergeCell ref="AR37:AU37"/>
    <mergeCell ref="A37:A38"/>
    <mergeCell ref="T37:U37"/>
    <mergeCell ref="V37:W37"/>
    <mergeCell ref="X37:AA37"/>
    <mergeCell ref="AB37:AC37"/>
    <mergeCell ref="AD37:AE37"/>
    <mergeCell ref="AH36:AK36"/>
    <mergeCell ref="AL36:AM36"/>
    <mergeCell ref="AN36:AO36"/>
    <mergeCell ref="AP36:AQ36"/>
    <mergeCell ref="AR36:AU36"/>
    <mergeCell ref="AV36:AW36"/>
    <mergeCell ref="T36:U36"/>
    <mergeCell ref="V36:W36"/>
    <mergeCell ref="X36:AA36"/>
    <mergeCell ref="AB36:AC36"/>
    <mergeCell ref="AD36:AE36"/>
    <mergeCell ref="AF36:AG36"/>
    <mergeCell ref="AH35:AK35"/>
    <mergeCell ref="AL35:AM35"/>
    <mergeCell ref="AN35:AO35"/>
    <mergeCell ref="AP35:AQ35"/>
    <mergeCell ref="AR35:AU35"/>
    <mergeCell ref="AV35:AW35"/>
    <mergeCell ref="T35:U35"/>
    <mergeCell ref="V35:W35"/>
    <mergeCell ref="X35:AA35"/>
    <mergeCell ref="AB35:AC35"/>
    <mergeCell ref="AD35:AE35"/>
    <mergeCell ref="AF35:AG35"/>
    <mergeCell ref="AH34:AK34"/>
    <mergeCell ref="AL34:AM34"/>
    <mergeCell ref="AN34:AO34"/>
    <mergeCell ref="AP34:AQ34"/>
    <mergeCell ref="AR34:AU34"/>
    <mergeCell ref="AV34:AW34"/>
    <mergeCell ref="T34:U34"/>
    <mergeCell ref="V34:W34"/>
    <mergeCell ref="X34:AA34"/>
    <mergeCell ref="AB34:AC34"/>
    <mergeCell ref="AD34:AE34"/>
    <mergeCell ref="AF34:AG34"/>
    <mergeCell ref="AH33:AK33"/>
    <mergeCell ref="AL33:AM33"/>
    <mergeCell ref="AN33:AO33"/>
    <mergeCell ref="AP33:AQ33"/>
    <mergeCell ref="AR33:AU33"/>
    <mergeCell ref="AV33:AW33"/>
    <mergeCell ref="T33:U33"/>
    <mergeCell ref="V33:W33"/>
    <mergeCell ref="X33:AA33"/>
    <mergeCell ref="AB33:AC33"/>
    <mergeCell ref="AD33:AE33"/>
    <mergeCell ref="AF33:AG33"/>
    <mergeCell ref="AH32:AK32"/>
    <mergeCell ref="AL32:AM32"/>
    <mergeCell ref="AN32:AO32"/>
    <mergeCell ref="AP32:AQ32"/>
    <mergeCell ref="AR32:AU32"/>
    <mergeCell ref="AV32:AW32"/>
    <mergeCell ref="T32:U32"/>
    <mergeCell ref="V32:W32"/>
    <mergeCell ref="X32:AA32"/>
    <mergeCell ref="AB32:AC32"/>
    <mergeCell ref="AD32:AE32"/>
    <mergeCell ref="AF32:AG32"/>
    <mergeCell ref="AH31:AK31"/>
    <mergeCell ref="AL31:AM31"/>
    <mergeCell ref="AN31:AO31"/>
    <mergeCell ref="AP31:AQ31"/>
    <mergeCell ref="AR31:AU31"/>
    <mergeCell ref="AV31:AW31"/>
    <mergeCell ref="T31:U31"/>
    <mergeCell ref="V31:W31"/>
    <mergeCell ref="X31:AA31"/>
    <mergeCell ref="AB31:AC31"/>
    <mergeCell ref="AD31:AE31"/>
    <mergeCell ref="AF31:AG31"/>
    <mergeCell ref="AH30:AK30"/>
    <mergeCell ref="AL30:AM30"/>
    <mergeCell ref="AN30:AO30"/>
    <mergeCell ref="AP30:AQ30"/>
    <mergeCell ref="AR30:AU30"/>
    <mergeCell ref="AV30:AW30"/>
    <mergeCell ref="T30:U30"/>
    <mergeCell ref="V30:W30"/>
    <mergeCell ref="X30:AA30"/>
    <mergeCell ref="AB30:AC30"/>
    <mergeCell ref="AD30:AE30"/>
    <mergeCell ref="AF30:AG30"/>
    <mergeCell ref="AH29:AK29"/>
    <mergeCell ref="AL29:AM29"/>
    <mergeCell ref="AN29:AO29"/>
    <mergeCell ref="AP29:AQ29"/>
    <mergeCell ref="AR29:AU29"/>
    <mergeCell ref="AV29:AW29"/>
    <mergeCell ref="T29:U29"/>
    <mergeCell ref="V29:W29"/>
    <mergeCell ref="X29:AA29"/>
    <mergeCell ref="AB29:AC29"/>
    <mergeCell ref="AD29:AE29"/>
    <mergeCell ref="AF29:AG29"/>
    <mergeCell ref="AH28:AK28"/>
    <mergeCell ref="AL28:AM28"/>
    <mergeCell ref="AN28:AO28"/>
    <mergeCell ref="AP28:AQ28"/>
    <mergeCell ref="AR28:AU28"/>
    <mergeCell ref="AV28:AW28"/>
    <mergeCell ref="AP27:AQ27"/>
    <mergeCell ref="AR27:AU27"/>
    <mergeCell ref="AV27:AW27"/>
    <mergeCell ref="A28:A36"/>
    <mergeCell ref="T28:U28"/>
    <mergeCell ref="V28:W28"/>
    <mergeCell ref="X28:AA28"/>
    <mergeCell ref="AB28:AC28"/>
    <mergeCell ref="AD28:AE28"/>
    <mergeCell ref="AF28:AG28"/>
    <mergeCell ref="AV26:AW26"/>
    <mergeCell ref="T27:U27"/>
    <mergeCell ref="V27:W27"/>
    <mergeCell ref="X27:AA27"/>
    <mergeCell ref="AB27:AC27"/>
    <mergeCell ref="AD27:AE27"/>
    <mergeCell ref="AF27:AG27"/>
    <mergeCell ref="AH27:AK27"/>
    <mergeCell ref="AL27:AM27"/>
    <mergeCell ref="AN27:AO27"/>
    <mergeCell ref="AF26:AG26"/>
    <mergeCell ref="AH26:AK26"/>
    <mergeCell ref="AL26:AM26"/>
    <mergeCell ref="AN26:AO26"/>
    <mergeCell ref="AP26:AQ26"/>
    <mergeCell ref="AR26:AU26"/>
    <mergeCell ref="A26:A27"/>
    <mergeCell ref="T26:U26"/>
    <mergeCell ref="V26:W26"/>
    <mergeCell ref="X26:AA26"/>
    <mergeCell ref="AB26:AC26"/>
    <mergeCell ref="AD26:AE26"/>
    <mergeCell ref="AH25:AK25"/>
    <mergeCell ref="AL25:AM25"/>
    <mergeCell ref="AN25:AO25"/>
    <mergeCell ref="AP25:AQ25"/>
    <mergeCell ref="AR25:AU25"/>
    <mergeCell ref="AV25:AW25"/>
    <mergeCell ref="T25:U25"/>
    <mergeCell ref="V25:W25"/>
    <mergeCell ref="X25:AA25"/>
    <mergeCell ref="AB25:AC25"/>
    <mergeCell ref="AD25:AE25"/>
    <mergeCell ref="AF25:AG25"/>
    <mergeCell ref="AH24:AK24"/>
    <mergeCell ref="AL24:AM24"/>
    <mergeCell ref="AN24:AO24"/>
    <mergeCell ref="AP24:AQ24"/>
    <mergeCell ref="AR24:AU24"/>
    <mergeCell ref="AV24:AW24"/>
    <mergeCell ref="T24:U24"/>
    <mergeCell ref="V24:W24"/>
    <mergeCell ref="X24:AA24"/>
    <mergeCell ref="AB24:AC24"/>
    <mergeCell ref="AD24:AE24"/>
    <mergeCell ref="AF24:AG24"/>
    <mergeCell ref="AH23:AK23"/>
    <mergeCell ref="AL23:AM23"/>
    <mergeCell ref="AN23:AO23"/>
    <mergeCell ref="AP23:AQ23"/>
    <mergeCell ref="AR23:AU23"/>
    <mergeCell ref="AV23:AW23"/>
    <mergeCell ref="T23:U23"/>
    <mergeCell ref="V23:W23"/>
    <mergeCell ref="X23:AA23"/>
    <mergeCell ref="AB23:AC23"/>
    <mergeCell ref="AD23:AE23"/>
    <mergeCell ref="AF23:AG23"/>
    <mergeCell ref="AD21:AE21"/>
    <mergeCell ref="AF21:AG21"/>
    <mergeCell ref="AH22:AK22"/>
    <mergeCell ref="AL22:AM22"/>
    <mergeCell ref="AN22:AO22"/>
    <mergeCell ref="AP22:AQ22"/>
    <mergeCell ref="AR22:AU22"/>
    <mergeCell ref="AV22:AW22"/>
    <mergeCell ref="T22:U22"/>
    <mergeCell ref="V22:W22"/>
    <mergeCell ref="X22:AA22"/>
    <mergeCell ref="AB22:AC22"/>
    <mergeCell ref="AD22:AE22"/>
    <mergeCell ref="AF22:AG22"/>
    <mergeCell ref="AN19:AO19"/>
    <mergeCell ref="AP19:AQ19"/>
    <mergeCell ref="AR19:AU19"/>
    <mergeCell ref="AV19:AW19"/>
    <mergeCell ref="AH21:AK21"/>
    <mergeCell ref="AL21:AM21"/>
    <mergeCell ref="AN21:AO21"/>
    <mergeCell ref="AP21:AQ21"/>
    <mergeCell ref="AR21:AU21"/>
    <mergeCell ref="AV21:AW21"/>
    <mergeCell ref="AD20:AE20"/>
    <mergeCell ref="AF20:AG20"/>
    <mergeCell ref="AR18:AU18"/>
    <mergeCell ref="AV18:AW18"/>
    <mergeCell ref="T19:U19"/>
    <mergeCell ref="V19:W19"/>
    <mergeCell ref="X19:AA19"/>
    <mergeCell ref="AB19:AC19"/>
    <mergeCell ref="AD19:AE19"/>
    <mergeCell ref="AF19:AG19"/>
    <mergeCell ref="AH19:AK19"/>
    <mergeCell ref="AL19:AM19"/>
    <mergeCell ref="AD18:AE18"/>
    <mergeCell ref="AF18:AG18"/>
    <mergeCell ref="AH18:AK18"/>
    <mergeCell ref="AL18:AM18"/>
    <mergeCell ref="AN18:AO18"/>
    <mergeCell ref="AP18:AQ18"/>
    <mergeCell ref="AH20:AK20"/>
    <mergeCell ref="AL20:AM20"/>
    <mergeCell ref="AN20:AO20"/>
    <mergeCell ref="AP20:AQ20"/>
    <mergeCell ref="AR20:AU20"/>
    <mergeCell ref="AV20:AW20"/>
    <mergeCell ref="A18:A25"/>
    <mergeCell ref="T18:U18"/>
    <mergeCell ref="V18:W18"/>
    <mergeCell ref="X18:AA18"/>
    <mergeCell ref="AB18:AC18"/>
    <mergeCell ref="T20:U20"/>
    <mergeCell ref="V20:W20"/>
    <mergeCell ref="X20:AA20"/>
    <mergeCell ref="AB20:AC20"/>
    <mergeCell ref="T21:U21"/>
    <mergeCell ref="V21:W21"/>
    <mergeCell ref="X21:AA21"/>
    <mergeCell ref="AB21:AC21"/>
    <mergeCell ref="T16:AC16"/>
    <mergeCell ref="AD16:AM16"/>
    <mergeCell ref="AN16:AW16"/>
    <mergeCell ref="T17:W17"/>
    <mergeCell ref="X17:AC17"/>
    <mergeCell ref="AD17:AG17"/>
    <mergeCell ref="AH17:AM17"/>
    <mergeCell ref="AN17:AQ17"/>
    <mergeCell ref="AR17:AW17"/>
    <mergeCell ref="A6:A13"/>
    <mergeCell ref="L6:AW6"/>
    <mergeCell ref="L7:AW7"/>
    <mergeCell ref="B8:K10"/>
    <mergeCell ref="Q8:R8"/>
    <mergeCell ref="T8:V8"/>
    <mergeCell ref="L9:AW9"/>
    <mergeCell ref="L10:AW10"/>
    <mergeCell ref="S11:Y11"/>
    <mergeCell ref="AG11:AW11"/>
    <mergeCell ref="S12:Y12"/>
    <mergeCell ref="AG12:AW12"/>
    <mergeCell ref="S13:Y13"/>
    <mergeCell ref="AG13:AW13"/>
  </mergeCells>
  <phoneticPr fontId="2"/>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9"/>
  <sheetViews>
    <sheetView showGridLines="0" tabSelected="1" view="pageBreakPreview" zoomScale="85" zoomScaleNormal="70" zoomScaleSheetLayoutView="85" workbookViewId="0">
      <selection activeCell="C29" sqref="C29"/>
    </sheetView>
  </sheetViews>
  <sheetFormatPr defaultColWidth="2.21875" defaultRowHeight="13.2" x14ac:dyDescent="0.2"/>
  <cols>
    <col min="1" max="1" width="2.21875" style="2"/>
    <col min="2" max="2" width="3.109375" style="2" customWidth="1"/>
    <col min="3" max="3" width="12.88671875" style="2" customWidth="1"/>
    <col min="4" max="4" width="16.88671875" style="2" customWidth="1"/>
    <col min="5" max="5" width="18.88671875" style="2" customWidth="1"/>
    <col min="6" max="8" width="11.21875" style="2" customWidth="1"/>
    <col min="9" max="9" width="11.77734375" style="2" customWidth="1"/>
    <col min="10" max="11" width="11.21875" style="2" customWidth="1"/>
    <col min="12" max="12" width="12.21875" style="2" customWidth="1"/>
    <col min="13" max="14" width="11.21875" style="2" customWidth="1"/>
    <col min="15" max="15" width="11.88671875" style="2" customWidth="1"/>
    <col min="16" max="16" width="14.109375" style="2" customWidth="1"/>
    <col min="17" max="17" width="18.77734375" style="2" customWidth="1"/>
    <col min="18" max="16384" width="2.21875" style="2"/>
  </cols>
  <sheetData>
    <row r="1" spans="1:17" ht="16.95" customHeight="1" x14ac:dyDescent="0.2">
      <c r="A1" s="2" t="s">
        <v>238</v>
      </c>
      <c r="B1" s="6"/>
    </row>
    <row r="2" spans="1:17" ht="19.2" customHeight="1" x14ac:dyDescent="0.2">
      <c r="B2" s="8" t="s">
        <v>232</v>
      </c>
    </row>
    <row r="3" spans="1:17" ht="12" customHeight="1" thickBot="1" x14ac:dyDescent="0.25">
      <c r="B3" s="49"/>
      <c r="Q3" s="50" t="s">
        <v>140</v>
      </c>
    </row>
    <row r="4" spans="1:17" ht="18" customHeight="1" thickBot="1" x14ac:dyDescent="0.25">
      <c r="B4" s="350" t="s">
        <v>73</v>
      </c>
      <c r="C4" s="351" t="s">
        <v>70</v>
      </c>
      <c r="D4" s="352" t="s">
        <v>68</v>
      </c>
      <c r="E4" s="353" t="s">
        <v>72</v>
      </c>
      <c r="F4" s="354" t="s">
        <v>148</v>
      </c>
      <c r="G4" s="354"/>
      <c r="H4" s="355"/>
      <c r="I4" s="355"/>
      <c r="J4" s="354" t="s">
        <v>192</v>
      </c>
      <c r="K4" s="355"/>
      <c r="L4" s="355"/>
      <c r="M4" s="354" t="s">
        <v>86</v>
      </c>
      <c r="N4" s="354"/>
      <c r="O4" s="355"/>
      <c r="P4" s="348" t="s">
        <v>242</v>
      </c>
      <c r="Q4" s="349" t="s">
        <v>76</v>
      </c>
    </row>
    <row r="5" spans="1:17" ht="27.75" customHeight="1" x14ac:dyDescent="0.2">
      <c r="B5" s="350"/>
      <c r="C5" s="351"/>
      <c r="D5" s="352"/>
      <c r="E5" s="353"/>
      <c r="F5" s="224" t="s">
        <v>194</v>
      </c>
      <c r="G5" s="224" t="s">
        <v>195</v>
      </c>
      <c r="H5" s="224" t="s">
        <v>191</v>
      </c>
      <c r="I5" s="51" t="s">
        <v>237</v>
      </c>
      <c r="J5" s="224" t="s">
        <v>196</v>
      </c>
      <c r="K5" s="224" t="s">
        <v>197</v>
      </c>
      <c r="L5" s="51" t="s">
        <v>240</v>
      </c>
      <c r="M5" s="52" t="s">
        <v>198</v>
      </c>
      <c r="N5" s="224" t="s">
        <v>199</v>
      </c>
      <c r="O5" s="223" t="s">
        <v>241</v>
      </c>
      <c r="P5" s="349"/>
      <c r="Q5" s="349"/>
    </row>
    <row r="6" spans="1:17" ht="28.5" customHeight="1" x14ac:dyDescent="0.2">
      <c r="B6" s="53">
        <v>1</v>
      </c>
      <c r="C6" s="54">
        <f ca="1">IFERROR(INDIRECT("個票"&amp;$B6&amp;"！$Ag$4"),"")</f>
        <v>0</v>
      </c>
      <c r="D6" s="54">
        <f ca="1">IFERROR(INDIRECT("個票"&amp;$B6&amp;"！$L$4"),"")</f>
        <v>0</v>
      </c>
      <c r="E6" s="53">
        <f ca="1">IFERROR(INDIRECT("個票"&amp;$B6&amp;"！$L$5"),"")</f>
        <v>0</v>
      </c>
      <c r="F6" s="55">
        <f ca="1">IF(G6&lt;&gt;0,IFERROR(INDIRECT("個票"&amp;$B6&amp;"！$o$14"),""),0)</f>
        <v>0</v>
      </c>
      <c r="G6" s="55">
        <f ca="1">IFERROR(INDIRECT("個票"&amp;$B6&amp;"！$y$14"),"")</f>
        <v>0</v>
      </c>
      <c r="H6" s="55">
        <f ca="1">IFERROR(INDIRECT("個票"&amp;$B6&amp;"！$Ai$14"),"")</f>
        <v>0</v>
      </c>
      <c r="I6" s="56">
        <f ca="1">SUM(MIN(F6:G6),H6)</f>
        <v>0</v>
      </c>
      <c r="J6" s="55">
        <f ca="1">IFERROR(INDIRECT("個票"&amp;$B6&amp;"！$y$70"),"")</f>
        <v>0</v>
      </c>
      <c r="K6" s="55">
        <f ca="1">IFERROR(INDIRECT("個票"&amp;$B6&amp;"！$Ai$70"),"")</f>
        <v>0</v>
      </c>
      <c r="L6" s="56">
        <f ca="1">MIN(J6:K6)</f>
        <v>0</v>
      </c>
      <c r="M6" s="57">
        <f ca="1">IF(N6&lt;&gt;0,IFERROR(INDIRECT("個票"&amp;$B6&amp;"！$aa$105"),""),0)</f>
        <v>0</v>
      </c>
      <c r="N6" s="55">
        <f ca="1">IFERROR(INDIRECT("個票"&amp;$B6&amp;"！$ai$105"),"")</f>
        <v>0</v>
      </c>
      <c r="O6" s="56">
        <f ca="1">MIN(M6:N6)</f>
        <v>0</v>
      </c>
      <c r="P6" s="58">
        <f ca="1">SUM(I6,L6,O6)</f>
        <v>0</v>
      </c>
      <c r="Q6" s="59"/>
    </row>
    <row r="7" spans="1:17" ht="28.5" customHeight="1" x14ac:dyDescent="0.2">
      <c r="B7" s="53">
        <v>2</v>
      </c>
      <c r="C7" s="54" t="str">
        <f t="shared" ref="C7:C20" ca="1" si="0">IFERROR(INDIRECT("個票"&amp;$B7&amp;"！$Ag$4"),"")</f>
        <v/>
      </c>
      <c r="D7" s="54" t="str">
        <f t="shared" ref="D7:D20" ca="1" si="1">IFERROR(INDIRECT("個票"&amp;$B7&amp;"！$L$4"),"")</f>
        <v/>
      </c>
      <c r="E7" s="53" t="str">
        <f t="shared" ref="E7:E20" ca="1" si="2">IFERROR(INDIRECT("個票"&amp;$B7&amp;"！$L$5"),"")</f>
        <v/>
      </c>
      <c r="F7" s="55" t="str">
        <f t="shared" ref="F7:F20" ca="1" si="3">IF(G7&lt;&gt;0,IFERROR(INDIRECT("個票"&amp;$B7&amp;"！$o$14"),""),0)</f>
        <v/>
      </c>
      <c r="G7" s="55" t="str">
        <f t="shared" ref="G7:G20" ca="1" si="4">IFERROR(INDIRECT("個票"&amp;$B7&amp;"！$y$14"),"")</f>
        <v/>
      </c>
      <c r="H7" s="55" t="str">
        <f t="shared" ref="H7:H20" ca="1" si="5">IFERROR(INDIRECT("個票"&amp;$B7&amp;"！$Ai$14"),"")</f>
        <v/>
      </c>
      <c r="I7" s="56">
        <f t="shared" ref="I7:I19" ca="1" si="6">SUM(MIN(F7:G7),H7)</f>
        <v>0</v>
      </c>
      <c r="J7" s="55" t="str">
        <f t="shared" ref="J7:J20" ca="1" si="7">IFERROR(INDIRECT("個票"&amp;$B7&amp;"！$y$70"),"")</f>
        <v/>
      </c>
      <c r="K7" s="55" t="str">
        <f t="shared" ref="K7:K20" ca="1" si="8">IFERROR(INDIRECT("個票"&amp;$B7&amp;"！$Ai$70"),"")</f>
        <v/>
      </c>
      <c r="L7" s="56">
        <f t="shared" ref="L7:L19" ca="1" si="9">MIN(J7:K7)</f>
        <v>0</v>
      </c>
      <c r="M7" s="57" t="str">
        <f t="shared" ref="M7:M20" ca="1" si="10">IF(N7&lt;&gt;0,IFERROR(INDIRECT("個票"&amp;$B7&amp;"！$aa$105"),""),0)</f>
        <v/>
      </c>
      <c r="N7" s="55" t="str">
        <f t="shared" ref="N7:N20" ca="1" si="11">IFERROR(INDIRECT("個票"&amp;$B7&amp;"！$ai$105"),"")</f>
        <v/>
      </c>
      <c r="O7" s="56">
        <f t="shared" ref="O7:O19" ca="1" si="12">MIN(M7:N7)</f>
        <v>0</v>
      </c>
      <c r="P7" s="58">
        <f t="shared" ref="P7:P19" ca="1" si="13">SUM(I7,L7,O7)</f>
        <v>0</v>
      </c>
      <c r="Q7" s="59"/>
    </row>
    <row r="8" spans="1:17" ht="28.5" customHeight="1" x14ac:dyDescent="0.2">
      <c r="B8" s="53">
        <v>3</v>
      </c>
      <c r="C8" s="54" t="str">
        <f t="shared" ca="1" si="0"/>
        <v/>
      </c>
      <c r="D8" s="54" t="str">
        <f t="shared" ca="1" si="1"/>
        <v/>
      </c>
      <c r="E8" s="53" t="str">
        <f t="shared" ca="1" si="2"/>
        <v/>
      </c>
      <c r="F8" s="55" t="str">
        <f t="shared" ca="1" si="3"/>
        <v/>
      </c>
      <c r="G8" s="55" t="str">
        <f t="shared" ca="1" si="4"/>
        <v/>
      </c>
      <c r="H8" s="55" t="str">
        <f t="shared" ca="1" si="5"/>
        <v/>
      </c>
      <c r="I8" s="56">
        <f t="shared" ca="1" si="6"/>
        <v>0</v>
      </c>
      <c r="J8" s="55" t="str">
        <f t="shared" ca="1" si="7"/>
        <v/>
      </c>
      <c r="K8" s="55" t="str">
        <f t="shared" ca="1" si="8"/>
        <v/>
      </c>
      <c r="L8" s="56">
        <f t="shared" ca="1" si="9"/>
        <v>0</v>
      </c>
      <c r="M8" s="57" t="str">
        <f t="shared" ca="1" si="10"/>
        <v/>
      </c>
      <c r="N8" s="55" t="str">
        <f t="shared" ca="1" si="11"/>
        <v/>
      </c>
      <c r="O8" s="56">
        <f t="shared" ca="1" si="12"/>
        <v>0</v>
      </c>
      <c r="P8" s="58">
        <f t="shared" ca="1" si="13"/>
        <v>0</v>
      </c>
      <c r="Q8" s="59"/>
    </row>
    <row r="9" spans="1:17" ht="28.5" customHeight="1" x14ac:dyDescent="0.2">
      <c r="B9" s="53">
        <v>4</v>
      </c>
      <c r="C9" s="54" t="str">
        <f t="shared" ca="1" si="0"/>
        <v/>
      </c>
      <c r="D9" s="54" t="str">
        <f t="shared" ca="1" si="1"/>
        <v/>
      </c>
      <c r="E9" s="53" t="str">
        <f t="shared" ca="1" si="2"/>
        <v/>
      </c>
      <c r="F9" s="55" t="str">
        <f t="shared" ca="1" si="3"/>
        <v/>
      </c>
      <c r="G9" s="55" t="str">
        <f t="shared" ca="1" si="4"/>
        <v/>
      </c>
      <c r="H9" s="55" t="str">
        <f t="shared" ca="1" si="5"/>
        <v/>
      </c>
      <c r="I9" s="56">
        <f t="shared" ca="1" si="6"/>
        <v>0</v>
      </c>
      <c r="J9" s="55" t="str">
        <f t="shared" ca="1" si="7"/>
        <v/>
      </c>
      <c r="K9" s="55" t="str">
        <f t="shared" ca="1" si="8"/>
        <v/>
      </c>
      <c r="L9" s="56">
        <f t="shared" ca="1" si="9"/>
        <v>0</v>
      </c>
      <c r="M9" s="57" t="str">
        <f t="shared" ca="1" si="10"/>
        <v/>
      </c>
      <c r="N9" s="55" t="str">
        <f t="shared" ca="1" si="11"/>
        <v/>
      </c>
      <c r="O9" s="56">
        <f t="shared" ca="1" si="12"/>
        <v>0</v>
      </c>
      <c r="P9" s="58">
        <f t="shared" ca="1" si="13"/>
        <v>0</v>
      </c>
      <c r="Q9" s="59"/>
    </row>
    <row r="10" spans="1:17" ht="28.5" customHeight="1" x14ac:dyDescent="0.2">
      <c r="B10" s="53">
        <v>5</v>
      </c>
      <c r="C10" s="54" t="str">
        <f t="shared" ca="1" si="0"/>
        <v/>
      </c>
      <c r="D10" s="54" t="str">
        <f t="shared" ca="1" si="1"/>
        <v/>
      </c>
      <c r="E10" s="53" t="str">
        <f t="shared" ca="1" si="2"/>
        <v/>
      </c>
      <c r="F10" s="55" t="str">
        <f t="shared" ca="1" si="3"/>
        <v/>
      </c>
      <c r="G10" s="55" t="str">
        <f t="shared" ca="1" si="4"/>
        <v/>
      </c>
      <c r="H10" s="55" t="str">
        <f t="shared" ca="1" si="5"/>
        <v/>
      </c>
      <c r="I10" s="56">
        <f t="shared" ca="1" si="6"/>
        <v>0</v>
      </c>
      <c r="J10" s="55" t="str">
        <f t="shared" ca="1" si="7"/>
        <v/>
      </c>
      <c r="K10" s="55" t="str">
        <f t="shared" ca="1" si="8"/>
        <v/>
      </c>
      <c r="L10" s="56">
        <f t="shared" ca="1" si="9"/>
        <v>0</v>
      </c>
      <c r="M10" s="57" t="str">
        <f t="shared" ca="1" si="10"/>
        <v/>
      </c>
      <c r="N10" s="55" t="str">
        <f t="shared" ca="1" si="11"/>
        <v/>
      </c>
      <c r="O10" s="56">
        <f t="shared" ca="1" si="12"/>
        <v>0</v>
      </c>
      <c r="P10" s="58">
        <f t="shared" ca="1" si="13"/>
        <v>0</v>
      </c>
      <c r="Q10" s="59"/>
    </row>
    <row r="11" spans="1:17" ht="28.5" customHeight="1" x14ac:dyDescent="0.2">
      <c r="B11" s="53">
        <v>6</v>
      </c>
      <c r="C11" s="54" t="str">
        <f t="shared" ca="1" si="0"/>
        <v/>
      </c>
      <c r="D11" s="54" t="str">
        <f t="shared" ca="1" si="1"/>
        <v/>
      </c>
      <c r="E11" s="53" t="str">
        <f t="shared" ca="1" si="2"/>
        <v/>
      </c>
      <c r="F11" s="55" t="str">
        <f t="shared" ca="1" si="3"/>
        <v/>
      </c>
      <c r="G11" s="55" t="str">
        <f t="shared" ca="1" si="4"/>
        <v/>
      </c>
      <c r="H11" s="55" t="str">
        <f t="shared" ca="1" si="5"/>
        <v/>
      </c>
      <c r="I11" s="56">
        <f t="shared" ca="1" si="6"/>
        <v>0</v>
      </c>
      <c r="J11" s="55" t="str">
        <f t="shared" ca="1" si="7"/>
        <v/>
      </c>
      <c r="K11" s="55" t="str">
        <f t="shared" ca="1" si="8"/>
        <v/>
      </c>
      <c r="L11" s="56">
        <f t="shared" ca="1" si="9"/>
        <v>0</v>
      </c>
      <c r="M11" s="57" t="str">
        <f t="shared" ca="1" si="10"/>
        <v/>
      </c>
      <c r="N11" s="55" t="str">
        <f t="shared" ca="1" si="11"/>
        <v/>
      </c>
      <c r="O11" s="56">
        <f t="shared" ca="1" si="12"/>
        <v>0</v>
      </c>
      <c r="P11" s="58">
        <f t="shared" ca="1" si="13"/>
        <v>0</v>
      </c>
      <c r="Q11" s="59"/>
    </row>
    <row r="12" spans="1:17" ht="28.5" customHeight="1" x14ac:dyDescent="0.2">
      <c r="B12" s="53">
        <v>7</v>
      </c>
      <c r="C12" s="54" t="str">
        <f t="shared" ca="1" si="0"/>
        <v/>
      </c>
      <c r="D12" s="54" t="str">
        <f t="shared" ca="1" si="1"/>
        <v/>
      </c>
      <c r="E12" s="53" t="str">
        <f t="shared" ca="1" si="2"/>
        <v/>
      </c>
      <c r="F12" s="55" t="str">
        <f t="shared" ca="1" si="3"/>
        <v/>
      </c>
      <c r="G12" s="55" t="str">
        <f t="shared" ca="1" si="4"/>
        <v/>
      </c>
      <c r="H12" s="55" t="str">
        <f t="shared" ca="1" si="5"/>
        <v/>
      </c>
      <c r="I12" s="56">
        <f t="shared" ca="1" si="6"/>
        <v>0</v>
      </c>
      <c r="J12" s="55" t="str">
        <f t="shared" ca="1" si="7"/>
        <v/>
      </c>
      <c r="K12" s="55" t="str">
        <f t="shared" ca="1" si="8"/>
        <v/>
      </c>
      <c r="L12" s="56">
        <f t="shared" ca="1" si="9"/>
        <v>0</v>
      </c>
      <c r="M12" s="57" t="str">
        <f t="shared" ca="1" si="10"/>
        <v/>
      </c>
      <c r="N12" s="55" t="str">
        <f t="shared" ca="1" si="11"/>
        <v/>
      </c>
      <c r="O12" s="56">
        <f t="shared" ca="1" si="12"/>
        <v>0</v>
      </c>
      <c r="P12" s="58">
        <f t="shared" ca="1" si="13"/>
        <v>0</v>
      </c>
      <c r="Q12" s="59"/>
    </row>
    <row r="13" spans="1:17" ht="28.5" customHeight="1" x14ac:dyDescent="0.2">
      <c r="B13" s="53">
        <v>8</v>
      </c>
      <c r="C13" s="54" t="str">
        <f t="shared" ca="1" si="0"/>
        <v/>
      </c>
      <c r="D13" s="54" t="str">
        <f t="shared" ca="1" si="1"/>
        <v/>
      </c>
      <c r="E13" s="53" t="str">
        <f t="shared" ca="1" si="2"/>
        <v/>
      </c>
      <c r="F13" s="55" t="str">
        <f t="shared" ca="1" si="3"/>
        <v/>
      </c>
      <c r="G13" s="55" t="str">
        <f ca="1">IFERROR(INDIRECT("個票"&amp;$B13&amp;"！$y$14"),"")</f>
        <v/>
      </c>
      <c r="H13" s="55" t="str">
        <f t="shared" ca="1" si="5"/>
        <v/>
      </c>
      <c r="I13" s="56">
        <f t="shared" ca="1" si="6"/>
        <v>0</v>
      </c>
      <c r="J13" s="55" t="str">
        <f t="shared" ca="1" si="7"/>
        <v/>
      </c>
      <c r="K13" s="55" t="str">
        <f t="shared" ca="1" si="8"/>
        <v/>
      </c>
      <c r="L13" s="56">
        <f t="shared" ca="1" si="9"/>
        <v>0</v>
      </c>
      <c r="M13" s="57" t="str">
        <f t="shared" ca="1" si="10"/>
        <v/>
      </c>
      <c r="N13" s="55" t="str">
        <f t="shared" ca="1" si="11"/>
        <v/>
      </c>
      <c r="O13" s="56">
        <f t="shared" ca="1" si="12"/>
        <v>0</v>
      </c>
      <c r="P13" s="58">
        <f t="shared" ca="1" si="13"/>
        <v>0</v>
      </c>
      <c r="Q13" s="59"/>
    </row>
    <row r="14" spans="1:17" ht="28.5" customHeight="1" x14ac:dyDescent="0.2">
      <c r="B14" s="53">
        <v>9</v>
      </c>
      <c r="C14" s="54" t="str">
        <f t="shared" ca="1" si="0"/>
        <v/>
      </c>
      <c r="D14" s="54" t="str">
        <f t="shared" ca="1" si="1"/>
        <v/>
      </c>
      <c r="E14" s="53" t="str">
        <f t="shared" ca="1" si="2"/>
        <v/>
      </c>
      <c r="F14" s="55" t="str">
        <f t="shared" ca="1" si="3"/>
        <v/>
      </c>
      <c r="G14" s="55" t="str">
        <f t="shared" ca="1" si="4"/>
        <v/>
      </c>
      <c r="H14" s="55" t="str">
        <f t="shared" ca="1" si="5"/>
        <v/>
      </c>
      <c r="I14" s="56">
        <f t="shared" ca="1" si="6"/>
        <v>0</v>
      </c>
      <c r="J14" s="55" t="str">
        <f t="shared" ca="1" si="7"/>
        <v/>
      </c>
      <c r="K14" s="55" t="str">
        <f t="shared" ca="1" si="8"/>
        <v/>
      </c>
      <c r="L14" s="56">
        <f t="shared" ca="1" si="9"/>
        <v>0</v>
      </c>
      <c r="M14" s="57" t="str">
        <f t="shared" ca="1" si="10"/>
        <v/>
      </c>
      <c r="N14" s="55" t="str">
        <f t="shared" ca="1" si="11"/>
        <v/>
      </c>
      <c r="O14" s="56">
        <f t="shared" ca="1" si="12"/>
        <v>0</v>
      </c>
      <c r="P14" s="58">
        <f t="shared" ca="1" si="13"/>
        <v>0</v>
      </c>
      <c r="Q14" s="59"/>
    </row>
    <row r="15" spans="1:17" ht="28.5" customHeight="1" x14ac:dyDescent="0.2">
      <c r="B15" s="53">
        <v>10</v>
      </c>
      <c r="C15" s="54" t="str">
        <f t="shared" ca="1" si="0"/>
        <v/>
      </c>
      <c r="D15" s="54" t="str">
        <f t="shared" ca="1" si="1"/>
        <v/>
      </c>
      <c r="E15" s="53" t="str">
        <f t="shared" ca="1" si="2"/>
        <v/>
      </c>
      <c r="F15" s="55" t="str">
        <f t="shared" ca="1" si="3"/>
        <v/>
      </c>
      <c r="G15" s="55" t="str">
        <f t="shared" ca="1" si="4"/>
        <v/>
      </c>
      <c r="H15" s="55" t="str">
        <f t="shared" ca="1" si="5"/>
        <v/>
      </c>
      <c r="I15" s="56">
        <f t="shared" ca="1" si="6"/>
        <v>0</v>
      </c>
      <c r="J15" s="55" t="str">
        <f t="shared" ca="1" si="7"/>
        <v/>
      </c>
      <c r="K15" s="55" t="str">
        <f t="shared" ca="1" si="8"/>
        <v/>
      </c>
      <c r="L15" s="56">
        <f t="shared" ca="1" si="9"/>
        <v>0</v>
      </c>
      <c r="M15" s="57" t="str">
        <f t="shared" ca="1" si="10"/>
        <v/>
      </c>
      <c r="N15" s="55" t="str">
        <f t="shared" ca="1" si="11"/>
        <v/>
      </c>
      <c r="O15" s="56">
        <f t="shared" ca="1" si="12"/>
        <v>0</v>
      </c>
      <c r="P15" s="58">
        <f t="shared" ca="1" si="13"/>
        <v>0</v>
      </c>
      <c r="Q15" s="59"/>
    </row>
    <row r="16" spans="1:17" ht="28.5" customHeight="1" x14ac:dyDescent="0.2">
      <c r="B16" s="53">
        <v>11</v>
      </c>
      <c r="C16" s="54" t="str">
        <f t="shared" ca="1" si="0"/>
        <v/>
      </c>
      <c r="D16" s="54" t="str">
        <f t="shared" ca="1" si="1"/>
        <v/>
      </c>
      <c r="E16" s="53" t="str">
        <f t="shared" ca="1" si="2"/>
        <v/>
      </c>
      <c r="F16" s="55" t="str">
        <f t="shared" ca="1" si="3"/>
        <v/>
      </c>
      <c r="G16" s="55" t="str">
        <f t="shared" ca="1" si="4"/>
        <v/>
      </c>
      <c r="H16" s="55" t="str">
        <f t="shared" ca="1" si="5"/>
        <v/>
      </c>
      <c r="I16" s="56">
        <f t="shared" ca="1" si="6"/>
        <v>0</v>
      </c>
      <c r="J16" s="55" t="str">
        <f t="shared" ca="1" si="7"/>
        <v/>
      </c>
      <c r="K16" s="55" t="str">
        <f t="shared" ca="1" si="8"/>
        <v/>
      </c>
      <c r="L16" s="56">
        <f t="shared" ca="1" si="9"/>
        <v>0</v>
      </c>
      <c r="M16" s="57" t="str">
        <f t="shared" ca="1" si="10"/>
        <v/>
      </c>
      <c r="N16" s="55" t="str">
        <f t="shared" ca="1" si="11"/>
        <v/>
      </c>
      <c r="O16" s="56">
        <f t="shared" ca="1" si="12"/>
        <v>0</v>
      </c>
      <c r="P16" s="58">
        <f t="shared" ca="1" si="13"/>
        <v>0</v>
      </c>
      <c r="Q16" s="59"/>
    </row>
    <row r="17" spans="1:17" ht="28.5" customHeight="1" x14ac:dyDescent="0.2">
      <c r="B17" s="53">
        <v>12</v>
      </c>
      <c r="C17" s="54" t="str">
        <f t="shared" ca="1" si="0"/>
        <v/>
      </c>
      <c r="D17" s="54" t="str">
        <f t="shared" ca="1" si="1"/>
        <v/>
      </c>
      <c r="E17" s="53" t="str">
        <f t="shared" ca="1" si="2"/>
        <v/>
      </c>
      <c r="F17" s="55" t="str">
        <f t="shared" ca="1" si="3"/>
        <v/>
      </c>
      <c r="G17" s="55" t="str">
        <f t="shared" ca="1" si="4"/>
        <v/>
      </c>
      <c r="H17" s="55" t="str">
        <f t="shared" ca="1" si="5"/>
        <v/>
      </c>
      <c r="I17" s="56">
        <f t="shared" ca="1" si="6"/>
        <v>0</v>
      </c>
      <c r="J17" s="55" t="str">
        <f t="shared" ca="1" si="7"/>
        <v/>
      </c>
      <c r="K17" s="55" t="str">
        <f t="shared" ca="1" si="8"/>
        <v/>
      </c>
      <c r="L17" s="56">
        <f t="shared" ca="1" si="9"/>
        <v>0</v>
      </c>
      <c r="M17" s="57" t="str">
        <f t="shared" ca="1" si="10"/>
        <v/>
      </c>
      <c r="N17" s="55" t="str">
        <f t="shared" ca="1" si="11"/>
        <v/>
      </c>
      <c r="O17" s="56">
        <f t="shared" ca="1" si="12"/>
        <v>0</v>
      </c>
      <c r="P17" s="58">
        <f t="shared" ca="1" si="13"/>
        <v>0</v>
      </c>
      <c r="Q17" s="59"/>
    </row>
    <row r="18" spans="1:17" ht="28.5" customHeight="1" x14ac:dyDescent="0.2">
      <c r="B18" s="53">
        <v>13</v>
      </c>
      <c r="C18" s="54" t="str">
        <f t="shared" ca="1" si="0"/>
        <v/>
      </c>
      <c r="D18" s="54" t="str">
        <f t="shared" ca="1" si="1"/>
        <v/>
      </c>
      <c r="E18" s="53" t="str">
        <f t="shared" ca="1" si="2"/>
        <v/>
      </c>
      <c r="F18" s="55" t="str">
        <f t="shared" ca="1" si="3"/>
        <v/>
      </c>
      <c r="G18" s="55" t="str">
        <f t="shared" ca="1" si="4"/>
        <v/>
      </c>
      <c r="H18" s="55" t="str">
        <f t="shared" ca="1" si="5"/>
        <v/>
      </c>
      <c r="I18" s="56">
        <f t="shared" ca="1" si="6"/>
        <v>0</v>
      </c>
      <c r="J18" s="55" t="str">
        <f t="shared" ca="1" si="7"/>
        <v/>
      </c>
      <c r="K18" s="55" t="str">
        <f t="shared" ca="1" si="8"/>
        <v/>
      </c>
      <c r="L18" s="56">
        <f t="shared" ca="1" si="9"/>
        <v>0</v>
      </c>
      <c r="M18" s="57" t="str">
        <f t="shared" ca="1" si="10"/>
        <v/>
      </c>
      <c r="N18" s="55" t="str">
        <f t="shared" ca="1" si="11"/>
        <v/>
      </c>
      <c r="O18" s="56">
        <f t="shared" ca="1" si="12"/>
        <v>0</v>
      </c>
      <c r="P18" s="58">
        <f t="shared" ca="1" si="13"/>
        <v>0</v>
      </c>
      <c r="Q18" s="59"/>
    </row>
    <row r="19" spans="1:17" ht="28.5" customHeight="1" x14ac:dyDescent="0.2">
      <c r="B19" s="53">
        <v>14</v>
      </c>
      <c r="C19" s="54" t="str">
        <f t="shared" ca="1" si="0"/>
        <v/>
      </c>
      <c r="D19" s="54" t="str">
        <f t="shared" ca="1" si="1"/>
        <v/>
      </c>
      <c r="E19" s="53" t="str">
        <f t="shared" ca="1" si="2"/>
        <v/>
      </c>
      <c r="F19" s="55" t="str">
        <f t="shared" ca="1" si="3"/>
        <v/>
      </c>
      <c r="G19" s="55" t="str">
        <f t="shared" ca="1" si="4"/>
        <v/>
      </c>
      <c r="H19" s="55" t="str">
        <f t="shared" ca="1" si="5"/>
        <v/>
      </c>
      <c r="I19" s="56">
        <f t="shared" ca="1" si="6"/>
        <v>0</v>
      </c>
      <c r="J19" s="55" t="str">
        <f t="shared" ca="1" si="7"/>
        <v/>
      </c>
      <c r="K19" s="55" t="str">
        <f t="shared" ca="1" si="8"/>
        <v/>
      </c>
      <c r="L19" s="56">
        <f t="shared" ca="1" si="9"/>
        <v>0</v>
      </c>
      <c r="M19" s="57" t="str">
        <f t="shared" ca="1" si="10"/>
        <v/>
      </c>
      <c r="N19" s="55" t="str">
        <f t="shared" ca="1" si="11"/>
        <v/>
      </c>
      <c r="O19" s="56">
        <f t="shared" ca="1" si="12"/>
        <v>0</v>
      </c>
      <c r="P19" s="58">
        <f t="shared" ca="1" si="13"/>
        <v>0</v>
      </c>
      <c r="Q19" s="59"/>
    </row>
    <row r="20" spans="1:17" ht="28.5" customHeight="1" thickBot="1" x14ac:dyDescent="0.25">
      <c r="B20" s="60">
        <v>15</v>
      </c>
      <c r="C20" s="61" t="str">
        <f t="shared" ca="1" si="0"/>
        <v/>
      </c>
      <c r="D20" s="61" t="str">
        <f t="shared" ca="1" si="1"/>
        <v/>
      </c>
      <c r="E20" s="60" t="str">
        <f t="shared" ca="1" si="2"/>
        <v/>
      </c>
      <c r="F20" s="55" t="str">
        <f t="shared" ca="1" si="3"/>
        <v/>
      </c>
      <c r="G20" s="55" t="str">
        <f t="shared" ca="1" si="4"/>
        <v/>
      </c>
      <c r="H20" s="55" t="str">
        <f t="shared" ca="1" si="5"/>
        <v/>
      </c>
      <c r="I20" s="62">
        <f t="shared" ref="I20" ca="1" si="14">SUM(MIN(F20:G20),H20)</f>
        <v>0</v>
      </c>
      <c r="J20" s="55" t="str">
        <f t="shared" ca="1" si="7"/>
        <v/>
      </c>
      <c r="K20" s="55" t="str">
        <f t="shared" ca="1" si="8"/>
        <v/>
      </c>
      <c r="L20" s="62">
        <f t="shared" ref="L20" ca="1" si="15">MIN(J20:K20)</f>
        <v>0</v>
      </c>
      <c r="M20" s="57" t="str">
        <f t="shared" ca="1" si="10"/>
        <v/>
      </c>
      <c r="N20" s="55" t="str">
        <f t="shared" ca="1" si="11"/>
        <v/>
      </c>
      <c r="O20" s="63">
        <f t="shared" ref="O20" ca="1" si="16">MIN(M20:N20)</f>
        <v>0</v>
      </c>
      <c r="P20" s="62">
        <f t="shared" ref="P20" ca="1" si="17">SUM(I20,L20,O20)</f>
        <v>0</v>
      </c>
      <c r="Q20" s="64"/>
    </row>
    <row r="21" spans="1:17" ht="28.5" customHeight="1" thickTop="1" thickBot="1" x14ac:dyDescent="0.25">
      <c r="B21" s="346" t="s">
        <v>75</v>
      </c>
      <c r="C21" s="347"/>
      <c r="D21" s="347"/>
      <c r="E21" s="347"/>
      <c r="F21" s="65"/>
      <c r="G21" s="65"/>
      <c r="H21" s="65"/>
      <c r="I21" s="66">
        <f ca="1">SUM(I6:I20)</f>
        <v>0</v>
      </c>
      <c r="J21" s="65"/>
      <c r="K21" s="65"/>
      <c r="L21" s="66">
        <f ca="1">SUM(L6:L20)</f>
        <v>0</v>
      </c>
      <c r="M21" s="67"/>
      <c r="N21" s="65"/>
      <c r="O21" s="68">
        <f ca="1">SUM(O6:O20)</f>
        <v>0</v>
      </c>
      <c r="P21" s="68">
        <f t="shared" ref="P21" ca="1" si="18">SUM(I21,L21,O21)</f>
        <v>0</v>
      </c>
      <c r="Q21" s="69"/>
    </row>
    <row r="22" spans="1:17" ht="19.5" customHeight="1" x14ac:dyDescent="0.2"/>
    <row r="23" spans="1:17" s="70" customFormat="1" ht="18" customHeight="1" x14ac:dyDescent="0.2">
      <c r="A23" s="2" t="s">
        <v>74</v>
      </c>
      <c r="B23" s="2"/>
      <c r="C23" s="2"/>
      <c r="D23" s="2"/>
      <c r="O23" s="225"/>
      <c r="P23" s="225"/>
    </row>
    <row r="24" spans="1:17" s="70" customFormat="1" ht="16.5" customHeight="1" x14ac:dyDescent="0.2">
      <c r="A24" s="2"/>
      <c r="B24" s="71">
        <v>1</v>
      </c>
      <c r="C24" s="6" t="s">
        <v>77</v>
      </c>
      <c r="D24" s="2"/>
    </row>
    <row r="25" spans="1:17" s="74" customFormat="1" ht="16.5" customHeight="1" x14ac:dyDescent="0.2">
      <c r="A25" s="72"/>
      <c r="B25" s="73">
        <v>2</v>
      </c>
      <c r="C25" s="6" t="s">
        <v>200</v>
      </c>
      <c r="D25" s="72"/>
    </row>
    <row r="26" spans="1:17" s="74" customFormat="1" ht="16.5" customHeight="1" x14ac:dyDescent="0.2">
      <c r="A26" s="72"/>
      <c r="B26" s="73">
        <v>3</v>
      </c>
      <c r="C26" s="6" t="s">
        <v>201</v>
      </c>
      <c r="D26" s="72"/>
    </row>
    <row r="27" spans="1:17" s="74" customFormat="1" ht="16.5" customHeight="1" x14ac:dyDescent="0.2">
      <c r="A27" s="72"/>
      <c r="B27" s="75">
        <v>4</v>
      </c>
      <c r="C27" s="345" t="s">
        <v>245</v>
      </c>
      <c r="D27" s="345"/>
      <c r="E27" s="345"/>
      <c r="F27" s="345"/>
      <c r="G27" s="345"/>
      <c r="H27" s="345"/>
      <c r="I27" s="345"/>
      <c r="J27" s="345"/>
      <c r="K27" s="345"/>
      <c r="L27" s="345"/>
      <c r="M27" s="345"/>
      <c r="N27" s="345"/>
      <c r="O27" s="345"/>
      <c r="P27" s="345"/>
      <c r="Q27" s="345"/>
    </row>
    <row r="28" spans="1:17" s="74" customFormat="1" ht="16.5" customHeight="1" x14ac:dyDescent="0.2">
      <c r="A28" s="72"/>
      <c r="B28" s="75">
        <v>5</v>
      </c>
      <c r="C28" s="7" t="s">
        <v>246</v>
      </c>
      <c r="D28" s="72"/>
    </row>
    <row r="29" spans="1:17" s="70" customFormat="1" ht="22.5" customHeight="1" x14ac:dyDescent="0.2"/>
    <row r="30" spans="1:17" s="70" customFormat="1" ht="22.5" customHeight="1" x14ac:dyDescent="0.2"/>
    <row r="31" spans="1:17" s="70" customFormat="1" ht="22.5" customHeight="1" x14ac:dyDescent="0.2"/>
    <row r="32" spans="1:17" s="70" customFormat="1" ht="22.5" customHeight="1" x14ac:dyDescent="0.2"/>
    <row r="33" s="70" customFormat="1" ht="22.5" customHeight="1" x14ac:dyDescent="0.2"/>
    <row r="34" s="70" customFormat="1" ht="22.5" customHeight="1" x14ac:dyDescent="0.2"/>
    <row r="35" s="70" customFormat="1" ht="22.5" customHeight="1" x14ac:dyDescent="0.2"/>
    <row r="36" s="70" customFormat="1" ht="22.5" customHeight="1" x14ac:dyDescent="0.2"/>
    <row r="37" s="70" customFormat="1" ht="22.5" customHeight="1" x14ac:dyDescent="0.2"/>
    <row r="38" s="70" customFormat="1" ht="22.5" customHeight="1" x14ac:dyDescent="0.2"/>
    <row r="39" s="70" customFormat="1" ht="22.5" customHeight="1" x14ac:dyDescent="0.2"/>
  </sheetData>
  <sheetProtection password="DB69" sheet="1" objects="1" scenarios="1"/>
  <mergeCells count="11">
    <mergeCell ref="C27:Q27"/>
    <mergeCell ref="B21:E21"/>
    <mergeCell ref="P4:P5"/>
    <mergeCell ref="Q4:Q5"/>
    <mergeCell ref="B4:B5"/>
    <mergeCell ref="C4:C5"/>
    <mergeCell ref="D4:D5"/>
    <mergeCell ref="E4:E5"/>
    <mergeCell ref="F4:I4"/>
    <mergeCell ref="M4:O4"/>
    <mergeCell ref="J4:L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I214"/>
  <sheetViews>
    <sheetView showGridLines="0" view="pageBreakPreview" zoomScaleNormal="100" zoomScaleSheetLayoutView="100" workbookViewId="0">
      <selection activeCell="AV9" sqref="AV9"/>
    </sheetView>
  </sheetViews>
  <sheetFormatPr defaultColWidth="2.21875" defaultRowHeight="13.2" x14ac:dyDescent="0.2"/>
  <cols>
    <col min="1" max="1" width="2.21875" style="72" customWidth="1"/>
    <col min="2" max="5" width="2.33203125" style="72" customWidth="1"/>
    <col min="6" max="7" width="2.33203125" style="72" bestFit="1" customWidth="1"/>
    <col min="8" max="40" width="2.21875" style="72"/>
    <col min="41" max="47" width="2.21875" style="72" customWidth="1"/>
    <col min="48" max="52" width="2.21875" style="72"/>
    <col min="53" max="53" width="4.109375" style="72" bestFit="1" customWidth="1"/>
    <col min="54" max="54" width="2.21875" style="72"/>
    <col min="55" max="60" width="7.21875" style="76" customWidth="1"/>
    <col min="61" max="16384" width="2.21875" style="72"/>
  </cols>
  <sheetData>
    <row r="1" spans="1:61" x14ac:dyDescent="0.2">
      <c r="A1" s="91" t="s">
        <v>243</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BI1" s="77"/>
    </row>
    <row r="2" spans="1:61" x14ac:dyDescent="0.2">
      <c r="A2" s="92"/>
      <c r="B2" s="93" t="s">
        <v>232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BI2" s="78"/>
    </row>
    <row r="3" spans="1:61" s="5" customFormat="1" ht="12" customHeight="1" x14ac:dyDescent="0.2">
      <c r="A3" s="430" t="s">
        <v>36</v>
      </c>
      <c r="B3" s="94" t="s">
        <v>0</v>
      </c>
      <c r="C3" s="95"/>
      <c r="D3" s="95"/>
      <c r="E3" s="96"/>
      <c r="F3" s="96"/>
      <c r="G3" s="96"/>
      <c r="H3" s="96"/>
      <c r="I3" s="96"/>
      <c r="J3" s="96"/>
      <c r="K3" s="97"/>
      <c r="L3" s="454"/>
      <c r="M3" s="455"/>
      <c r="N3" s="455"/>
      <c r="O3" s="455"/>
      <c r="P3" s="455"/>
      <c r="Q3" s="455"/>
      <c r="R3" s="455"/>
      <c r="S3" s="455"/>
      <c r="T3" s="455"/>
      <c r="U3" s="455"/>
      <c r="V3" s="455"/>
      <c r="W3" s="455"/>
      <c r="X3" s="455"/>
      <c r="Y3" s="455"/>
      <c r="Z3" s="455"/>
      <c r="AA3" s="455"/>
      <c r="AB3" s="455"/>
      <c r="AC3" s="455"/>
      <c r="AD3" s="455"/>
      <c r="AE3" s="455"/>
      <c r="AF3" s="456"/>
      <c r="AG3" s="380" t="s">
        <v>64</v>
      </c>
      <c r="AH3" s="371"/>
      <c r="AI3" s="371"/>
      <c r="AJ3" s="371"/>
      <c r="AK3" s="371"/>
      <c r="AL3" s="371"/>
      <c r="AM3" s="372"/>
      <c r="AN3" s="91"/>
      <c r="BC3" s="76"/>
      <c r="BD3" s="76"/>
      <c r="BE3" s="76"/>
      <c r="BF3" s="76"/>
      <c r="BG3" s="76"/>
      <c r="BH3" s="76"/>
      <c r="BI3" s="78"/>
    </row>
    <row r="4" spans="1:61" s="5" customFormat="1" ht="20.25" customHeight="1" x14ac:dyDescent="0.2">
      <c r="A4" s="431"/>
      <c r="B4" s="98" t="s">
        <v>34</v>
      </c>
      <c r="C4" s="88"/>
      <c r="D4" s="88"/>
      <c r="E4" s="87"/>
      <c r="F4" s="87"/>
      <c r="G4" s="87"/>
      <c r="H4" s="87"/>
      <c r="I4" s="87"/>
      <c r="J4" s="87"/>
      <c r="K4" s="99"/>
      <c r="L4" s="411"/>
      <c r="M4" s="412"/>
      <c r="N4" s="412"/>
      <c r="O4" s="412"/>
      <c r="P4" s="412"/>
      <c r="Q4" s="412"/>
      <c r="R4" s="412"/>
      <c r="S4" s="412"/>
      <c r="T4" s="412"/>
      <c r="U4" s="412"/>
      <c r="V4" s="412"/>
      <c r="W4" s="412"/>
      <c r="X4" s="412"/>
      <c r="Y4" s="412"/>
      <c r="Z4" s="412"/>
      <c r="AA4" s="412"/>
      <c r="AB4" s="412"/>
      <c r="AC4" s="412"/>
      <c r="AD4" s="412"/>
      <c r="AE4" s="412"/>
      <c r="AF4" s="413"/>
      <c r="AG4" s="433"/>
      <c r="AH4" s="434"/>
      <c r="AI4" s="434"/>
      <c r="AJ4" s="434"/>
      <c r="AK4" s="434"/>
      <c r="AL4" s="434"/>
      <c r="AM4" s="435"/>
      <c r="AN4" s="91"/>
      <c r="AP4" s="425"/>
      <c r="AQ4" s="425"/>
      <c r="AR4" s="425"/>
      <c r="AS4" s="425"/>
      <c r="AT4" s="425"/>
      <c r="BC4" s="76"/>
      <c r="BD4" s="79"/>
      <c r="BE4" s="79"/>
      <c r="BF4" s="79"/>
      <c r="BG4" s="79"/>
      <c r="BH4" s="76"/>
      <c r="BI4" s="78"/>
    </row>
    <row r="5" spans="1:61" s="5" customFormat="1" ht="20.25" customHeight="1" x14ac:dyDescent="0.2">
      <c r="A5" s="431"/>
      <c r="B5" s="100" t="s">
        <v>72</v>
      </c>
      <c r="C5" s="85"/>
      <c r="D5" s="85"/>
      <c r="E5" s="84"/>
      <c r="F5" s="84"/>
      <c r="G5" s="84"/>
      <c r="H5" s="84"/>
      <c r="I5" s="84"/>
      <c r="J5" s="84"/>
      <c r="K5" s="101"/>
      <c r="L5" s="436"/>
      <c r="M5" s="437"/>
      <c r="N5" s="437"/>
      <c r="O5" s="437"/>
      <c r="P5" s="437"/>
      <c r="Q5" s="437"/>
      <c r="R5" s="437"/>
      <c r="S5" s="437"/>
      <c r="T5" s="437"/>
      <c r="U5" s="437"/>
      <c r="V5" s="437"/>
      <c r="W5" s="437"/>
      <c r="X5" s="437"/>
      <c r="Y5" s="437"/>
      <c r="Z5" s="437"/>
      <c r="AA5" s="437"/>
      <c r="AB5" s="438"/>
      <c r="AC5" s="439" t="s">
        <v>65</v>
      </c>
      <c r="AD5" s="440"/>
      <c r="AE5" s="440"/>
      <c r="AF5" s="441"/>
      <c r="AG5" s="444"/>
      <c r="AH5" s="444"/>
      <c r="AI5" s="444"/>
      <c r="AJ5" s="444"/>
      <c r="AK5" s="444"/>
      <c r="AL5" s="442" t="s">
        <v>66</v>
      </c>
      <c r="AM5" s="443"/>
      <c r="AN5" s="91"/>
      <c r="AP5" s="425"/>
      <c r="AQ5" s="425"/>
      <c r="AR5" s="425"/>
      <c r="AS5" s="425"/>
      <c r="AT5" s="425"/>
      <c r="BC5" s="76"/>
      <c r="BD5" s="79"/>
      <c r="BE5" s="79"/>
      <c r="BF5" s="79"/>
      <c r="BG5" s="79"/>
      <c r="BH5" s="76"/>
      <c r="BI5" s="78"/>
    </row>
    <row r="6" spans="1:61" s="5" customFormat="1" ht="13.5" customHeight="1" x14ac:dyDescent="0.2">
      <c r="A6" s="431"/>
      <c r="B6" s="445" t="s">
        <v>67</v>
      </c>
      <c r="C6" s="446"/>
      <c r="D6" s="446"/>
      <c r="E6" s="446"/>
      <c r="F6" s="446"/>
      <c r="G6" s="446"/>
      <c r="H6" s="446"/>
      <c r="I6" s="446"/>
      <c r="J6" s="446"/>
      <c r="K6" s="447"/>
      <c r="L6" s="81" t="s">
        <v>2</v>
      </c>
      <c r="M6" s="81"/>
      <c r="N6" s="81"/>
      <c r="O6" s="81"/>
      <c r="P6" s="81"/>
      <c r="Q6" s="451"/>
      <c r="R6" s="451"/>
      <c r="S6" s="81" t="s">
        <v>3</v>
      </c>
      <c r="T6" s="451"/>
      <c r="U6" s="451"/>
      <c r="V6" s="451"/>
      <c r="W6" s="81" t="s">
        <v>4</v>
      </c>
      <c r="X6" s="81"/>
      <c r="Y6" s="81"/>
      <c r="Z6" s="81"/>
      <c r="AA6" s="81"/>
      <c r="AB6" s="81"/>
      <c r="AC6" s="104" t="s">
        <v>157</v>
      </c>
      <c r="AD6" s="81"/>
      <c r="AE6" s="81"/>
      <c r="AF6" s="81"/>
      <c r="AG6" s="81"/>
      <c r="AH6" s="81"/>
      <c r="AI6" s="81"/>
      <c r="AJ6" s="81"/>
      <c r="AK6" s="81"/>
      <c r="AL6" s="81"/>
      <c r="AM6" s="105"/>
      <c r="AN6" s="91"/>
      <c r="AP6" s="3"/>
      <c r="AQ6" s="35"/>
      <c r="AR6" s="35"/>
      <c r="AS6" s="35"/>
      <c r="AT6" s="426"/>
      <c r="BC6" s="76"/>
      <c r="BD6" s="79"/>
      <c r="BE6" s="79"/>
      <c r="BF6" s="79"/>
      <c r="BG6" s="79"/>
      <c r="BH6" s="76"/>
      <c r="BI6" s="78"/>
    </row>
    <row r="7" spans="1:61" s="5" customFormat="1" ht="20.25" customHeight="1" x14ac:dyDescent="0.2">
      <c r="A7" s="431"/>
      <c r="B7" s="448"/>
      <c r="C7" s="449"/>
      <c r="D7" s="449"/>
      <c r="E7" s="449"/>
      <c r="F7" s="449"/>
      <c r="G7" s="449"/>
      <c r="H7" s="449"/>
      <c r="I7" s="449"/>
      <c r="J7" s="449"/>
      <c r="K7" s="450"/>
      <c r="L7" s="411"/>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3"/>
      <c r="AN7" s="91"/>
      <c r="AP7" s="35"/>
      <c r="AQ7" s="35"/>
      <c r="AR7" s="35"/>
      <c r="AS7" s="35"/>
      <c r="AT7" s="426"/>
      <c r="BC7" s="76"/>
      <c r="BD7" s="79"/>
      <c r="BE7" s="79"/>
      <c r="BF7" s="79"/>
      <c r="BG7" s="79"/>
      <c r="BH7" s="76"/>
      <c r="BI7" s="78"/>
    </row>
    <row r="8" spans="1:61" s="5" customFormat="1" ht="20.25" customHeight="1" x14ac:dyDescent="0.2">
      <c r="A8" s="431"/>
      <c r="B8" s="102" t="s">
        <v>5</v>
      </c>
      <c r="C8" s="241"/>
      <c r="D8" s="241"/>
      <c r="E8" s="103"/>
      <c r="F8" s="103"/>
      <c r="G8" s="103"/>
      <c r="H8" s="103"/>
      <c r="I8" s="103"/>
      <c r="J8" s="103"/>
      <c r="K8" s="103"/>
      <c r="L8" s="102" t="s">
        <v>6</v>
      </c>
      <c r="M8" s="103"/>
      <c r="N8" s="103"/>
      <c r="O8" s="103"/>
      <c r="P8" s="103"/>
      <c r="Q8" s="103"/>
      <c r="R8" s="106"/>
      <c r="S8" s="427"/>
      <c r="T8" s="428"/>
      <c r="U8" s="428"/>
      <c r="V8" s="428"/>
      <c r="W8" s="428"/>
      <c r="X8" s="428"/>
      <c r="Y8" s="429"/>
      <c r="Z8" s="102" t="s">
        <v>58</v>
      </c>
      <c r="AA8" s="103"/>
      <c r="AB8" s="103"/>
      <c r="AC8" s="103"/>
      <c r="AD8" s="103"/>
      <c r="AE8" s="103"/>
      <c r="AF8" s="106"/>
      <c r="AG8" s="427"/>
      <c r="AH8" s="428"/>
      <c r="AI8" s="428"/>
      <c r="AJ8" s="428"/>
      <c r="AK8" s="428"/>
      <c r="AL8" s="428"/>
      <c r="AM8" s="429"/>
      <c r="AN8" s="91"/>
      <c r="BC8" s="76"/>
      <c r="BD8" s="79"/>
      <c r="BE8" s="79"/>
      <c r="BF8" s="79"/>
      <c r="BG8" s="79"/>
      <c r="BH8" s="76"/>
      <c r="BI8" s="78"/>
    </row>
    <row r="9" spans="1:61" s="5" customFormat="1" ht="20.25" customHeight="1" x14ac:dyDescent="0.2">
      <c r="A9" s="432"/>
      <c r="B9" s="102" t="s">
        <v>35</v>
      </c>
      <c r="C9" s="241"/>
      <c r="D9" s="241"/>
      <c r="E9" s="103"/>
      <c r="F9" s="103"/>
      <c r="G9" s="103"/>
      <c r="H9" s="103"/>
      <c r="I9" s="103"/>
      <c r="J9" s="103"/>
      <c r="K9" s="103"/>
      <c r="L9" s="427"/>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9"/>
      <c r="AN9" s="91"/>
      <c r="BC9" s="76"/>
      <c r="BD9" s="79"/>
      <c r="BE9" s="79"/>
      <c r="BF9" s="79"/>
      <c r="BG9" s="79"/>
      <c r="BH9" s="76"/>
      <c r="BI9" s="78"/>
    </row>
    <row r="10" spans="1:61" s="5" customFormat="1" ht="18" customHeight="1" x14ac:dyDescent="0.2">
      <c r="A10" s="414" t="s">
        <v>96</v>
      </c>
      <c r="B10" s="415"/>
      <c r="C10" s="415"/>
      <c r="D10" s="415"/>
      <c r="E10" s="415"/>
      <c r="F10" s="415"/>
      <c r="G10" s="415"/>
      <c r="H10" s="416"/>
      <c r="I10" s="80"/>
      <c r="J10" s="107" t="s">
        <v>141</v>
      </c>
      <c r="K10" s="81"/>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108"/>
      <c r="AN10" s="91"/>
      <c r="BC10" s="76"/>
      <c r="BD10" s="79"/>
      <c r="BE10" s="79"/>
      <c r="BF10" s="79"/>
      <c r="BG10" s="79"/>
      <c r="BH10" s="76"/>
      <c r="BI10" s="78"/>
    </row>
    <row r="11" spans="1:61" s="5" customFormat="1" ht="18" customHeight="1" x14ac:dyDescent="0.2">
      <c r="A11" s="417"/>
      <c r="B11" s="418"/>
      <c r="C11" s="418"/>
      <c r="D11" s="418"/>
      <c r="E11" s="418"/>
      <c r="F11" s="418"/>
      <c r="G11" s="418"/>
      <c r="H11" s="419"/>
      <c r="I11" s="83"/>
      <c r="J11" s="109" t="s">
        <v>143</v>
      </c>
      <c r="K11" s="84"/>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110"/>
      <c r="AN11" s="91"/>
      <c r="BC11" s="76"/>
      <c r="BD11" s="79"/>
      <c r="BE11" s="79"/>
      <c r="BF11" s="79"/>
      <c r="BG11" s="79"/>
      <c r="BH11" s="76"/>
      <c r="BI11" s="78"/>
    </row>
    <row r="12" spans="1:61" s="5" customFormat="1" ht="18" customHeight="1" x14ac:dyDescent="0.2">
      <c r="A12" s="420"/>
      <c r="B12" s="361"/>
      <c r="C12" s="361"/>
      <c r="D12" s="361"/>
      <c r="E12" s="361"/>
      <c r="F12" s="361"/>
      <c r="G12" s="361"/>
      <c r="H12" s="421"/>
      <c r="I12" s="86"/>
      <c r="J12" s="111" t="s">
        <v>103</v>
      </c>
      <c r="K12" s="87"/>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112"/>
      <c r="AN12" s="91"/>
      <c r="BC12" s="76"/>
      <c r="BD12" s="79"/>
      <c r="BE12" s="79"/>
      <c r="BF12" s="79"/>
      <c r="BG12" s="79"/>
      <c r="BH12" s="76"/>
      <c r="BI12" s="78"/>
    </row>
    <row r="13" spans="1:61" s="5" customFormat="1" ht="5.25" customHeight="1" x14ac:dyDescent="0.2">
      <c r="A13" s="113"/>
      <c r="B13" s="113"/>
      <c r="C13" s="113"/>
      <c r="D13" s="113"/>
      <c r="E13" s="113"/>
      <c r="F13" s="113"/>
      <c r="G13" s="113"/>
      <c r="H13" s="113"/>
      <c r="I13" s="107"/>
      <c r="J13" s="113"/>
      <c r="K13" s="81"/>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91"/>
      <c r="BC13" s="76"/>
      <c r="BD13" s="79"/>
      <c r="BE13" s="79"/>
      <c r="BF13" s="79"/>
      <c r="BG13" s="79"/>
      <c r="BH13" s="76"/>
      <c r="BI13" s="78"/>
    </row>
    <row r="14" spans="1:61" s="5" customFormat="1" ht="20.25" customHeight="1" x14ac:dyDescent="0.2">
      <c r="A14" s="114" t="s">
        <v>141</v>
      </c>
      <c r="B14" s="115"/>
      <c r="C14" s="116"/>
      <c r="D14" s="116"/>
      <c r="E14" s="116"/>
      <c r="F14" s="116"/>
      <c r="G14" s="116"/>
      <c r="H14" s="116"/>
      <c r="I14" s="111"/>
      <c r="J14" s="116"/>
      <c r="K14" s="380" t="s">
        <v>69</v>
      </c>
      <c r="L14" s="371"/>
      <c r="M14" s="371"/>
      <c r="N14" s="372"/>
      <c r="O14" s="381" t="str">
        <f>IF(L5="","",VLOOKUP(L5,$A$171:$H$214,2,0))</f>
        <v/>
      </c>
      <c r="P14" s="382"/>
      <c r="Q14" s="382"/>
      <c r="R14" s="371" t="s">
        <v>55</v>
      </c>
      <c r="S14" s="372"/>
      <c r="T14" s="408" t="s">
        <v>210</v>
      </c>
      <c r="U14" s="409"/>
      <c r="V14" s="409"/>
      <c r="W14" s="409"/>
      <c r="X14" s="410"/>
      <c r="Y14" s="369">
        <f>ROUNDDOWN($F$72/1000,0)</f>
        <v>0</v>
      </c>
      <c r="Z14" s="370"/>
      <c r="AA14" s="370"/>
      <c r="AB14" s="371" t="s">
        <v>55</v>
      </c>
      <c r="AC14" s="372"/>
      <c r="AD14" s="408" t="s">
        <v>211</v>
      </c>
      <c r="AE14" s="409"/>
      <c r="AF14" s="409"/>
      <c r="AG14" s="409"/>
      <c r="AH14" s="410"/>
      <c r="AI14" s="369">
        <f>ROUNDDOWN($F$79/1000,0)</f>
        <v>0</v>
      </c>
      <c r="AJ14" s="370"/>
      <c r="AK14" s="370"/>
      <c r="AL14" s="371" t="s">
        <v>55</v>
      </c>
      <c r="AM14" s="372"/>
      <c r="AN14" s="91"/>
      <c r="BC14" s="76"/>
      <c r="BD14" s="79"/>
      <c r="BE14" s="79"/>
      <c r="BF14" s="79"/>
      <c r="BG14" s="79"/>
      <c r="BH14" s="76"/>
      <c r="BI14" s="78"/>
    </row>
    <row r="15" spans="1:61" s="5" customFormat="1" ht="20.25" customHeight="1" x14ac:dyDescent="0.2">
      <c r="A15" s="117" t="s">
        <v>37</v>
      </c>
      <c r="B15" s="235"/>
      <c r="C15" s="118"/>
      <c r="D15" s="118"/>
      <c r="E15" s="118"/>
      <c r="F15" s="118"/>
      <c r="G15" s="118"/>
      <c r="H15" s="377"/>
      <c r="I15" s="378"/>
      <c r="J15" s="379"/>
      <c r="K15" s="363" t="s">
        <v>104</v>
      </c>
      <c r="L15" s="364"/>
      <c r="M15" s="364"/>
      <c r="N15" s="364"/>
      <c r="O15" s="364"/>
      <c r="P15" s="364"/>
      <c r="Q15" s="364"/>
      <c r="R15" s="364"/>
      <c r="S15" s="364"/>
      <c r="T15" s="364"/>
      <c r="U15" s="364"/>
      <c r="V15" s="364"/>
      <c r="W15" s="364"/>
      <c r="X15" s="364"/>
      <c r="Y15" s="364"/>
      <c r="Z15" s="364"/>
      <c r="AA15" s="364"/>
      <c r="AB15" s="230"/>
      <c r="AC15" s="230"/>
      <c r="AD15" s="365" t="s">
        <v>144</v>
      </c>
      <c r="AE15" s="365"/>
      <c r="AF15" s="365"/>
      <c r="AG15" s="365"/>
      <c r="AH15" s="365"/>
      <c r="AI15" s="365"/>
      <c r="AJ15" s="365"/>
      <c r="AK15" s="365"/>
      <c r="AL15" s="365"/>
      <c r="AM15" s="366"/>
      <c r="AN15" s="91"/>
      <c r="BC15" s="76"/>
      <c r="BD15" s="79"/>
      <c r="BE15" s="79"/>
      <c r="BF15" s="79"/>
      <c r="BG15" s="79"/>
      <c r="BH15" s="76"/>
      <c r="BI15" s="78"/>
    </row>
    <row r="16" spans="1:61" s="5" customFormat="1" ht="15.6" customHeight="1" x14ac:dyDescent="0.2">
      <c r="A16" s="119"/>
      <c r="B16" s="120"/>
      <c r="C16" s="373" t="s">
        <v>202</v>
      </c>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4"/>
      <c r="AN16" s="91"/>
      <c r="BC16" s="76"/>
      <c r="BD16" s="79"/>
      <c r="BE16" s="79"/>
      <c r="BF16" s="79"/>
      <c r="BG16" s="79"/>
      <c r="BH16" s="76"/>
      <c r="BI16" s="78"/>
    </row>
    <row r="17" spans="1:61" s="5" customFormat="1" ht="15.6" customHeight="1" x14ac:dyDescent="0.2">
      <c r="A17" s="121"/>
      <c r="B17" s="122"/>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3"/>
      <c r="AN17" s="91"/>
      <c r="BC17" s="76"/>
      <c r="BD17" s="79"/>
      <c r="BE17" s="79"/>
      <c r="BF17" s="79"/>
      <c r="BG17" s="79"/>
      <c r="BH17" s="76"/>
      <c r="BI17" s="78"/>
    </row>
    <row r="18" spans="1:61" s="5" customFormat="1" ht="15.6" customHeight="1" x14ac:dyDescent="0.2">
      <c r="A18" s="121"/>
      <c r="B18" s="12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3"/>
      <c r="AN18" s="91"/>
      <c r="BC18" s="76"/>
      <c r="BD18" s="79"/>
      <c r="BE18" s="79"/>
      <c r="BF18" s="79"/>
      <c r="BG18" s="79"/>
      <c r="BH18" s="76"/>
      <c r="BI18" s="78"/>
    </row>
    <row r="19" spans="1:61" s="5" customFormat="1" ht="15.6" customHeight="1" x14ac:dyDescent="0.2">
      <c r="A19" s="121"/>
      <c r="B19" s="12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3"/>
      <c r="AN19" s="91"/>
      <c r="BC19" s="76"/>
      <c r="BD19" s="79"/>
      <c r="BE19" s="79"/>
      <c r="BF19" s="79"/>
      <c r="BG19" s="79"/>
      <c r="BH19" s="76"/>
      <c r="BI19" s="78"/>
    </row>
    <row r="20" spans="1:61" s="5" customFormat="1" ht="17.25" customHeight="1" x14ac:dyDescent="0.2">
      <c r="A20" s="123" t="s">
        <v>158</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5"/>
      <c r="AN20" s="91"/>
      <c r="BC20" s="76"/>
      <c r="BD20" s="79"/>
      <c r="BE20" s="79"/>
      <c r="BF20" s="79"/>
      <c r="BG20" s="79"/>
      <c r="BH20" s="76"/>
      <c r="BI20" s="78"/>
    </row>
    <row r="21" spans="1:61" s="5" customFormat="1" ht="15" customHeight="1" x14ac:dyDescent="0.2">
      <c r="A21" s="126"/>
      <c r="B21" s="123" t="s">
        <v>203</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8"/>
      <c r="AN21" s="91"/>
      <c r="BC21" s="76"/>
      <c r="BD21" s="79"/>
      <c r="BE21" s="79"/>
      <c r="BF21" s="79"/>
      <c r="BG21" s="79"/>
      <c r="BH21" s="76"/>
      <c r="BI21" s="78"/>
    </row>
    <row r="22" spans="1:61" s="5" customFormat="1" ht="15" customHeight="1" x14ac:dyDescent="0.2">
      <c r="A22" s="129"/>
      <c r="B22" s="130" t="s">
        <v>159</v>
      </c>
      <c r="C22" s="131"/>
      <c r="D22" s="122"/>
      <c r="E22" s="122"/>
      <c r="F22" s="122"/>
      <c r="G22" s="122"/>
      <c r="H22" s="122"/>
      <c r="I22" s="122"/>
      <c r="J22" s="122"/>
      <c r="K22" s="122"/>
      <c r="L22" s="120"/>
      <c r="M22" s="120"/>
      <c r="N22" s="122"/>
      <c r="O22" s="132"/>
      <c r="P22" s="131"/>
      <c r="Q22" s="132"/>
      <c r="R22" s="132"/>
      <c r="S22" s="133"/>
      <c r="T22" s="120"/>
      <c r="U22" s="120"/>
      <c r="V22" s="120"/>
      <c r="W22" s="132"/>
      <c r="X22" s="134"/>
      <c r="Y22" s="134"/>
      <c r="Z22" s="134"/>
      <c r="AA22" s="131"/>
      <c r="AB22" s="134"/>
      <c r="AC22" s="240"/>
      <c r="AD22" s="240"/>
      <c r="AE22" s="240"/>
      <c r="AF22" s="240"/>
      <c r="AG22" s="134"/>
      <c r="AH22" s="134"/>
      <c r="AI22" s="131"/>
      <c r="AJ22" s="122"/>
      <c r="AK22" s="122"/>
      <c r="AL22" s="122"/>
      <c r="AM22" s="135"/>
      <c r="AN22" s="91"/>
      <c r="BC22" s="76"/>
      <c r="BD22" s="79"/>
      <c r="BE22" s="79"/>
      <c r="BF22" s="79"/>
      <c r="BG22" s="79"/>
      <c r="BH22" s="76"/>
      <c r="BI22" s="78"/>
    </row>
    <row r="23" spans="1:61" s="5" customFormat="1" ht="15" customHeight="1" x14ac:dyDescent="0.2">
      <c r="A23" s="129"/>
      <c r="B23" s="130" t="s">
        <v>160</v>
      </c>
      <c r="C23" s="131"/>
      <c r="D23" s="136"/>
      <c r="E23" s="122"/>
      <c r="F23" s="122"/>
      <c r="G23" s="122"/>
      <c r="H23" s="122"/>
      <c r="I23" s="122"/>
      <c r="J23" s="122"/>
      <c r="K23" s="122"/>
      <c r="L23" s="136"/>
      <c r="M23" s="122"/>
      <c r="N23" s="122"/>
      <c r="O23" s="122"/>
      <c r="P23" s="122"/>
      <c r="Q23" s="122"/>
      <c r="R23" s="136"/>
      <c r="S23" s="122"/>
      <c r="T23" s="122"/>
      <c r="U23" s="122"/>
      <c r="V23" s="122"/>
      <c r="W23" s="136"/>
      <c r="X23" s="122"/>
      <c r="Y23" s="122"/>
      <c r="Z23" s="122"/>
      <c r="AA23" s="122"/>
      <c r="AB23" s="122"/>
      <c r="AC23" s="122"/>
      <c r="AD23" s="122"/>
      <c r="AE23" s="122"/>
      <c r="AF23" s="136"/>
      <c r="AG23" s="122"/>
      <c r="AH23" s="122"/>
      <c r="AI23" s="122"/>
      <c r="AJ23" s="122"/>
      <c r="AK23" s="122"/>
      <c r="AL23" s="122"/>
      <c r="AM23" s="135"/>
      <c r="AN23" s="91"/>
      <c r="BC23" s="76"/>
      <c r="BD23" s="79"/>
      <c r="BE23" s="79"/>
      <c r="BF23" s="79"/>
      <c r="BG23" s="79"/>
      <c r="BH23" s="76"/>
      <c r="BI23" s="78"/>
    </row>
    <row r="24" spans="1:61" s="5" customFormat="1" ht="15" customHeight="1" x14ac:dyDescent="0.2">
      <c r="A24" s="129"/>
      <c r="B24" s="130"/>
      <c r="C24" s="457" t="s">
        <v>233</v>
      </c>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8"/>
      <c r="AN24" s="91"/>
      <c r="BC24" s="76"/>
      <c r="BD24" s="79"/>
      <c r="BE24" s="79"/>
      <c r="BF24" s="79"/>
      <c r="BG24" s="79"/>
      <c r="BH24" s="76"/>
      <c r="BI24" s="78"/>
    </row>
    <row r="25" spans="1:61" s="5" customFormat="1" ht="15" customHeight="1" x14ac:dyDescent="0.2">
      <c r="A25" s="129"/>
      <c r="B25" s="130"/>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8"/>
      <c r="AN25" s="91"/>
      <c r="BC25" s="76"/>
      <c r="BD25" s="79"/>
      <c r="BE25" s="79"/>
      <c r="BF25" s="79"/>
      <c r="BG25" s="79"/>
      <c r="BH25" s="76"/>
      <c r="BI25" s="78"/>
    </row>
    <row r="26" spans="1:61" s="5" customFormat="1" ht="15" customHeight="1" x14ac:dyDescent="0.2">
      <c r="A26" s="129"/>
      <c r="B26" s="130"/>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8"/>
      <c r="AN26" s="91"/>
      <c r="BC26" s="76"/>
      <c r="BD26" s="79"/>
      <c r="BE26" s="79"/>
      <c r="BF26" s="79"/>
      <c r="BG26" s="79"/>
      <c r="BH26" s="76"/>
      <c r="BI26" s="78"/>
    </row>
    <row r="27" spans="1:61" s="5" customFormat="1" ht="15" customHeight="1" x14ac:dyDescent="0.2">
      <c r="A27" s="129"/>
      <c r="B27" s="130"/>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8"/>
      <c r="AN27" s="91"/>
      <c r="BC27" s="76"/>
      <c r="BD27" s="79"/>
      <c r="BE27" s="79"/>
      <c r="BF27" s="79"/>
      <c r="BG27" s="79"/>
      <c r="BH27" s="76"/>
      <c r="BI27" s="78"/>
    </row>
    <row r="28" spans="1:61" s="5" customFormat="1" ht="15" customHeight="1" x14ac:dyDescent="0.2">
      <c r="A28" s="129"/>
      <c r="B28" s="130" t="s">
        <v>161</v>
      </c>
      <c r="C28" s="131"/>
      <c r="D28" s="136"/>
      <c r="E28" s="122"/>
      <c r="F28" s="122"/>
      <c r="G28" s="122"/>
      <c r="H28" s="122"/>
      <c r="I28" s="122"/>
      <c r="J28" s="122"/>
      <c r="K28" s="122"/>
      <c r="L28" s="136"/>
      <c r="M28" s="122"/>
      <c r="N28" s="122"/>
      <c r="O28" s="122"/>
      <c r="P28" s="122"/>
      <c r="Q28" s="122"/>
      <c r="R28" s="136"/>
      <c r="S28" s="122"/>
      <c r="T28" s="122"/>
      <c r="U28" s="122"/>
      <c r="V28" s="122"/>
      <c r="W28" s="136"/>
      <c r="X28" s="122"/>
      <c r="Y28" s="122"/>
      <c r="Z28" s="122"/>
      <c r="AA28" s="122"/>
      <c r="AB28" s="122"/>
      <c r="AC28" s="122"/>
      <c r="AD28" s="122"/>
      <c r="AE28" s="122"/>
      <c r="AF28" s="122"/>
      <c r="AG28" s="122"/>
      <c r="AH28" s="122"/>
      <c r="AI28" s="122"/>
      <c r="AJ28" s="122"/>
      <c r="AK28" s="122"/>
      <c r="AL28" s="122"/>
      <c r="AM28" s="135"/>
      <c r="AN28" s="91"/>
      <c r="BC28" s="76"/>
      <c r="BD28" s="79"/>
      <c r="BE28" s="79"/>
      <c r="BF28" s="79"/>
      <c r="BG28" s="79"/>
      <c r="BH28" s="76"/>
      <c r="BI28" s="78"/>
    </row>
    <row r="29" spans="1:61" s="5" customFormat="1" ht="15" customHeight="1" x14ac:dyDescent="0.2">
      <c r="A29" s="137"/>
      <c r="B29" s="239"/>
      <c r="C29" s="131" t="s">
        <v>162</v>
      </c>
      <c r="D29" s="134"/>
      <c r="E29" s="136"/>
      <c r="F29" s="134"/>
      <c r="G29" s="134"/>
      <c r="H29" s="134"/>
      <c r="I29" s="134"/>
      <c r="J29" s="132"/>
      <c r="K29" s="132"/>
      <c r="L29" s="132"/>
      <c r="M29" s="132"/>
      <c r="N29" s="132"/>
      <c r="O29" s="109"/>
      <c r="P29" s="120"/>
      <c r="Q29" s="120"/>
      <c r="R29" s="120"/>
      <c r="S29" s="132"/>
      <c r="T29" s="134"/>
      <c r="U29" s="132"/>
      <c r="V29" s="132"/>
      <c r="W29" s="132"/>
      <c r="X29" s="132"/>
      <c r="Y29" s="134"/>
      <c r="Z29" s="134"/>
      <c r="AA29" s="134"/>
      <c r="AB29" s="134"/>
      <c r="AC29" s="132"/>
      <c r="AD29" s="132"/>
      <c r="AE29" s="132"/>
      <c r="AF29" s="132"/>
      <c r="AG29" s="132"/>
      <c r="AH29" s="132"/>
      <c r="AI29" s="138"/>
      <c r="AJ29" s="138"/>
      <c r="AK29" s="138"/>
      <c r="AL29" s="138"/>
      <c r="AM29" s="139"/>
      <c r="AN29" s="91"/>
      <c r="BC29" s="76"/>
      <c r="BD29" s="79"/>
      <c r="BE29" s="79"/>
      <c r="BF29" s="79"/>
      <c r="BG29" s="79"/>
      <c r="BH29" s="76"/>
      <c r="BI29" s="78"/>
    </row>
    <row r="30" spans="1:61" s="5" customFormat="1" ht="15" customHeight="1" x14ac:dyDescent="0.2">
      <c r="A30" s="119"/>
      <c r="B30" s="130" t="s">
        <v>163</v>
      </c>
      <c r="C30" s="133"/>
      <c r="D30" s="140"/>
      <c r="E30" s="140"/>
      <c r="F30" s="240"/>
      <c r="G30" s="240"/>
      <c r="H30" s="240"/>
      <c r="I30" s="240"/>
      <c r="J30" s="136"/>
      <c r="K30" s="132"/>
      <c r="L30" s="132"/>
      <c r="M30" s="132"/>
      <c r="N30" s="132"/>
      <c r="O30" s="141"/>
      <c r="P30" s="142"/>
      <c r="Q30" s="120"/>
      <c r="R30" s="120"/>
      <c r="S30" s="136"/>
      <c r="T30" s="134"/>
      <c r="U30" s="134"/>
      <c r="V30" s="134"/>
      <c r="W30" s="134"/>
      <c r="X30" s="134"/>
      <c r="Y30" s="240"/>
      <c r="Z30" s="240"/>
      <c r="AA30" s="240"/>
      <c r="AB30" s="240"/>
      <c r="AC30" s="134"/>
      <c r="AD30" s="134"/>
      <c r="AE30" s="134"/>
      <c r="AF30" s="134"/>
      <c r="AG30" s="134"/>
      <c r="AH30" s="132"/>
      <c r="AI30" s="138"/>
      <c r="AJ30" s="138"/>
      <c r="AK30" s="138"/>
      <c r="AL30" s="138"/>
      <c r="AM30" s="143"/>
      <c r="AN30" s="91"/>
      <c r="BC30" s="76"/>
      <c r="BD30" s="79"/>
      <c r="BE30" s="79"/>
      <c r="BF30" s="79"/>
      <c r="BG30" s="79"/>
      <c r="BH30" s="76"/>
      <c r="BI30" s="78"/>
    </row>
    <row r="31" spans="1:61" s="5" customFormat="1" ht="15" customHeight="1" x14ac:dyDescent="0.2">
      <c r="A31" s="144"/>
      <c r="B31" s="130" t="s">
        <v>164</v>
      </c>
      <c r="C31" s="133"/>
      <c r="D31" s="140"/>
      <c r="E31" s="140"/>
      <c r="F31" s="240"/>
      <c r="G31" s="240"/>
      <c r="H31" s="240"/>
      <c r="I31" s="240"/>
      <c r="J31" s="136"/>
      <c r="K31" s="132"/>
      <c r="L31" s="132"/>
      <c r="M31" s="132"/>
      <c r="N31" s="132"/>
      <c r="O31" s="141"/>
      <c r="P31" s="142"/>
      <c r="Q31" s="120"/>
      <c r="R31" s="120"/>
      <c r="S31" s="136"/>
      <c r="T31" s="134"/>
      <c r="U31" s="134"/>
      <c r="V31" s="134"/>
      <c r="W31" s="134"/>
      <c r="X31" s="134"/>
      <c r="Y31" s="240"/>
      <c r="Z31" s="240"/>
      <c r="AA31" s="240"/>
      <c r="AB31" s="240"/>
      <c r="AC31" s="134"/>
      <c r="AD31" s="134"/>
      <c r="AE31" s="134"/>
      <c r="AF31" s="134"/>
      <c r="AG31" s="134"/>
      <c r="AH31" s="132"/>
      <c r="AI31" s="138"/>
      <c r="AJ31" s="138"/>
      <c r="AK31" s="138"/>
      <c r="AL31" s="138"/>
      <c r="AM31" s="143"/>
      <c r="AN31" s="91"/>
      <c r="BC31" s="76"/>
      <c r="BD31" s="79"/>
      <c r="BE31" s="79"/>
      <c r="BF31" s="79"/>
      <c r="BG31" s="79"/>
      <c r="BH31" s="76"/>
      <c r="BI31" s="78"/>
    </row>
    <row r="32" spans="1:61" s="5" customFormat="1" ht="15" customHeight="1" x14ac:dyDescent="0.2">
      <c r="A32" s="144"/>
      <c r="B32" s="130" t="s">
        <v>165</v>
      </c>
      <c r="C32" s="133"/>
      <c r="D32" s="140"/>
      <c r="E32" s="140"/>
      <c r="F32" s="240"/>
      <c r="G32" s="240"/>
      <c r="H32" s="240"/>
      <c r="I32" s="240"/>
      <c r="J32" s="136"/>
      <c r="K32" s="132"/>
      <c r="L32" s="132"/>
      <c r="M32" s="132"/>
      <c r="N32" s="132"/>
      <c r="O32" s="141"/>
      <c r="P32" s="142"/>
      <c r="Q32" s="120"/>
      <c r="R32" s="120"/>
      <c r="S32" s="136"/>
      <c r="T32" s="134"/>
      <c r="U32" s="134"/>
      <c r="V32" s="134"/>
      <c r="W32" s="134"/>
      <c r="X32" s="134"/>
      <c r="Y32" s="240"/>
      <c r="Z32" s="240"/>
      <c r="AA32" s="240"/>
      <c r="AB32" s="240"/>
      <c r="AC32" s="134"/>
      <c r="AD32" s="134"/>
      <c r="AE32" s="134"/>
      <c r="AF32" s="134"/>
      <c r="AG32" s="134"/>
      <c r="AH32" s="132"/>
      <c r="AI32" s="138"/>
      <c r="AJ32" s="138"/>
      <c r="AK32" s="138"/>
      <c r="AL32" s="138"/>
      <c r="AM32" s="143"/>
      <c r="AN32" s="91"/>
      <c r="BC32" s="76"/>
      <c r="BD32" s="79"/>
      <c r="BE32" s="79"/>
      <c r="BF32" s="79"/>
      <c r="BG32" s="79"/>
      <c r="BH32" s="76"/>
      <c r="BI32" s="78"/>
    </row>
    <row r="33" spans="1:61" s="5" customFormat="1" ht="15" customHeight="1" x14ac:dyDescent="0.2">
      <c r="A33" s="144"/>
      <c r="B33" s="130" t="s">
        <v>204</v>
      </c>
      <c r="C33" s="133"/>
      <c r="D33" s="140"/>
      <c r="E33" s="140"/>
      <c r="F33" s="240"/>
      <c r="G33" s="240"/>
      <c r="H33" s="240"/>
      <c r="I33" s="240"/>
      <c r="J33" s="136"/>
      <c r="K33" s="132"/>
      <c r="L33" s="132"/>
      <c r="M33" s="136"/>
      <c r="N33" s="132"/>
      <c r="O33" s="141"/>
      <c r="P33" s="142"/>
      <c r="Q33" s="120"/>
      <c r="R33" s="120"/>
      <c r="S33" s="136"/>
      <c r="T33" s="134"/>
      <c r="U33" s="134"/>
      <c r="V33" s="136"/>
      <c r="W33" s="134"/>
      <c r="X33" s="134"/>
      <c r="Y33" s="240"/>
      <c r="Z33" s="240"/>
      <c r="AA33" s="240"/>
      <c r="AB33" s="240"/>
      <c r="AC33" s="134"/>
      <c r="AD33" s="134"/>
      <c r="AE33" s="134"/>
      <c r="AF33" s="134"/>
      <c r="AG33" s="134"/>
      <c r="AH33" s="132"/>
      <c r="AI33" s="138"/>
      <c r="AJ33" s="138"/>
      <c r="AK33" s="138"/>
      <c r="AL33" s="138"/>
      <c r="AM33" s="143"/>
      <c r="AN33" s="91"/>
      <c r="BC33" s="76"/>
      <c r="BD33" s="79"/>
      <c r="BE33" s="79"/>
      <c r="BF33" s="79"/>
      <c r="BG33" s="79"/>
      <c r="BH33" s="76"/>
      <c r="BI33" s="78"/>
    </row>
    <row r="34" spans="1:61" s="5" customFormat="1" ht="15" customHeight="1" x14ac:dyDescent="0.2">
      <c r="A34" s="144"/>
      <c r="B34" s="130" t="s">
        <v>166</v>
      </c>
      <c r="C34" s="133"/>
      <c r="D34" s="140"/>
      <c r="E34" s="140"/>
      <c r="F34" s="240"/>
      <c r="G34" s="240"/>
      <c r="H34" s="240"/>
      <c r="I34" s="240"/>
      <c r="J34" s="136"/>
      <c r="K34" s="132"/>
      <c r="L34" s="132"/>
      <c r="M34" s="136"/>
      <c r="N34" s="132"/>
      <c r="O34" s="141"/>
      <c r="P34" s="142"/>
      <c r="Q34" s="120"/>
      <c r="R34" s="120"/>
      <c r="S34" s="136"/>
      <c r="T34" s="134"/>
      <c r="U34" s="134"/>
      <c r="V34" s="136"/>
      <c r="W34" s="134"/>
      <c r="X34" s="134"/>
      <c r="Y34" s="240"/>
      <c r="Z34" s="240"/>
      <c r="AA34" s="240"/>
      <c r="AB34" s="240"/>
      <c r="AC34" s="134"/>
      <c r="AD34" s="134"/>
      <c r="AE34" s="134"/>
      <c r="AF34" s="134"/>
      <c r="AG34" s="134"/>
      <c r="AH34" s="132"/>
      <c r="AI34" s="138"/>
      <c r="AJ34" s="138"/>
      <c r="AK34" s="138"/>
      <c r="AL34" s="138"/>
      <c r="AM34" s="143"/>
      <c r="AN34" s="91"/>
      <c r="BC34" s="76"/>
      <c r="BD34" s="79"/>
      <c r="BE34" s="79"/>
      <c r="BF34" s="79"/>
      <c r="BG34" s="79"/>
      <c r="BH34" s="76"/>
      <c r="BI34" s="78"/>
    </row>
    <row r="35" spans="1:61" s="5" customFormat="1" ht="15" customHeight="1" x14ac:dyDescent="0.2">
      <c r="A35" s="144"/>
      <c r="B35" s="130"/>
      <c r="C35" s="133" t="s">
        <v>179</v>
      </c>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143"/>
      <c r="AN35" s="91"/>
      <c r="BC35" s="76"/>
      <c r="BD35" s="79"/>
      <c r="BE35" s="79"/>
      <c r="BF35" s="79"/>
      <c r="BG35" s="79"/>
      <c r="BH35" s="76"/>
      <c r="BI35" s="78"/>
    </row>
    <row r="36" spans="1:61" s="5" customFormat="1" ht="12.75" customHeight="1" x14ac:dyDescent="0.2">
      <c r="A36" s="144"/>
      <c r="B36" s="130"/>
      <c r="C36" s="133" t="s">
        <v>178</v>
      </c>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143"/>
      <c r="AN36" s="91"/>
      <c r="BC36" s="76"/>
      <c r="BD36" s="79"/>
      <c r="BE36" s="79"/>
      <c r="BF36" s="79"/>
      <c r="BG36" s="79"/>
      <c r="BH36" s="76"/>
      <c r="BI36" s="78"/>
    </row>
    <row r="37" spans="1:61" s="5" customFormat="1" ht="15" customHeight="1" x14ac:dyDescent="0.2">
      <c r="A37" s="144"/>
      <c r="B37" s="130" t="s">
        <v>174</v>
      </c>
      <c r="C37" s="140"/>
      <c r="D37" s="136"/>
      <c r="E37" s="140"/>
      <c r="F37" s="240"/>
      <c r="G37" s="240"/>
      <c r="H37" s="240"/>
      <c r="I37" s="240"/>
      <c r="J37" s="136"/>
      <c r="K37" s="132"/>
      <c r="L37" s="132"/>
      <c r="M37" s="136"/>
      <c r="N37" s="132"/>
      <c r="O37" s="141"/>
      <c r="P37" s="142"/>
      <c r="Q37" s="120"/>
      <c r="R37" s="120"/>
      <c r="S37" s="136"/>
      <c r="T37" s="134"/>
      <c r="U37" s="134"/>
      <c r="V37" s="136"/>
      <c r="W37" s="134"/>
      <c r="X37" s="134"/>
      <c r="Y37" s="240"/>
      <c r="Z37" s="240"/>
      <c r="AA37" s="240"/>
      <c r="AB37" s="240"/>
      <c r="AC37" s="134"/>
      <c r="AD37" s="134"/>
      <c r="AE37" s="134"/>
      <c r="AF37" s="134"/>
      <c r="AG37" s="134"/>
      <c r="AH37" s="132"/>
      <c r="AI37" s="138"/>
      <c r="AJ37" s="138"/>
      <c r="AK37" s="138"/>
      <c r="AL37" s="138"/>
      <c r="AM37" s="143"/>
      <c r="AN37" s="91"/>
      <c r="BC37" s="76"/>
      <c r="BD37" s="79"/>
      <c r="BE37" s="79"/>
      <c r="BF37" s="79"/>
      <c r="BG37" s="79"/>
      <c r="BH37" s="76"/>
      <c r="BI37" s="78"/>
    </row>
    <row r="38" spans="1:61" s="5" customFormat="1" ht="15" customHeight="1" x14ac:dyDescent="0.2">
      <c r="A38" s="145"/>
      <c r="B38" s="117" t="s">
        <v>205</v>
      </c>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7"/>
      <c r="AN38" s="91"/>
      <c r="BC38" s="76"/>
      <c r="BD38" s="79"/>
      <c r="BE38" s="79"/>
      <c r="BF38" s="79"/>
      <c r="BG38" s="79"/>
      <c r="BH38" s="76"/>
      <c r="BI38" s="78"/>
    </row>
    <row r="39" spans="1:61" s="5" customFormat="1" ht="15" customHeight="1" x14ac:dyDescent="0.2">
      <c r="A39" s="148"/>
      <c r="B39" s="130" t="s">
        <v>159</v>
      </c>
      <c r="C39" s="131"/>
      <c r="D39" s="122"/>
      <c r="E39" s="122"/>
      <c r="F39" s="122"/>
      <c r="G39" s="122"/>
      <c r="H39" s="122"/>
      <c r="I39" s="122"/>
      <c r="J39" s="122"/>
      <c r="K39" s="122"/>
      <c r="L39" s="122"/>
      <c r="M39" s="122"/>
      <c r="N39" s="122"/>
      <c r="O39" s="132"/>
      <c r="P39" s="131"/>
      <c r="Q39" s="132"/>
      <c r="R39" s="132"/>
      <c r="S39" s="133"/>
      <c r="T39" s="120"/>
      <c r="U39" s="120"/>
      <c r="V39" s="120"/>
      <c r="W39" s="132"/>
      <c r="X39" s="134"/>
      <c r="Y39" s="134"/>
      <c r="Z39" s="134"/>
      <c r="AA39" s="131"/>
      <c r="AB39" s="131"/>
      <c r="AC39" s="240"/>
      <c r="AD39" s="240"/>
      <c r="AE39" s="240"/>
      <c r="AF39" s="240"/>
      <c r="AG39" s="134"/>
      <c r="AH39" s="134"/>
      <c r="AI39" s="131"/>
      <c r="AJ39" s="131"/>
      <c r="AK39" s="122"/>
      <c r="AL39" s="122"/>
      <c r="AM39" s="135"/>
      <c r="AN39" s="91"/>
      <c r="BC39" s="76"/>
      <c r="BD39" s="79"/>
      <c r="BE39" s="79"/>
      <c r="BF39" s="79"/>
      <c r="BG39" s="79"/>
      <c r="BH39" s="76"/>
      <c r="BI39" s="78"/>
    </row>
    <row r="40" spans="1:61" s="5" customFormat="1" ht="15" customHeight="1" x14ac:dyDescent="0.2">
      <c r="A40" s="148"/>
      <c r="B40" s="130" t="s">
        <v>167</v>
      </c>
      <c r="C40" s="131"/>
      <c r="D40" s="122"/>
      <c r="E40" s="122"/>
      <c r="F40" s="122"/>
      <c r="G40" s="122"/>
      <c r="H40" s="122"/>
      <c r="I40" s="122"/>
      <c r="J40" s="122"/>
      <c r="K40" s="122"/>
      <c r="L40" s="122"/>
      <c r="M40" s="122"/>
      <c r="N40" s="122"/>
      <c r="O40" s="132"/>
      <c r="P40" s="131"/>
      <c r="Q40" s="132"/>
      <c r="R40" s="132"/>
      <c r="S40" s="133"/>
      <c r="T40" s="120"/>
      <c r="U40" s="120"/>
      <c r="V40" s="120"/>
      <c r="W40" s="132"/>
      <c r="X40" s="134"/>
      <c r="Y40" s="134"/>
      <c r="Z40" s="134"/>
      <c r="AA40" s="131"/>
      <c r="AB40" s="131"/>
      <c r="AC40" s="240"/>
      <c r="AD40" s="240"/>
      <c r="AE40" s="240"/>
      <c r="AF40" s="240"/>
      <c r="AG40" s="134"/>
      <c r="AH40" s="134"/>
      <c r="AI40" s="131"/>
      <c r="AJ40" s="131"/>
      <c r="AK40" s="122"/>
      <c r="AL40" s="122"/>
      <c r="AM40" s="135"/>
      <c r="AN40" s="91"/>
      <c r="BC40" s="76"/>
      <c r="BD40" s="79"/>
      <c r="BE40" s="79"/>
      <c r="BF40" s="79"/>
      <c r="BG40" s="79"/>
      <c r="BH40" s="76"/>
      <c r="BI40" s="78"/>
    </row>
    <row r="41" spans="1:61" s="5" customFormat="1" ht="15" customHeight="1" x14ac:dyDescent="0.2">
      <c r="A41" s="149"/>
      <c r="B41" s="150"/>
      <c r="C41" s="151" t="s">
        <v>175</v>
      </c>
      <c r="D41" s="152"/>
      <c r="E41" s="152"/>
      <c r="F41" s="116"/>
      <c r="G41" s="116"/>
      <c r="H41" s="116"/>
      <c r="I41" s="116"/>
      <c r="J41" s="153"/>
      <c r="K41" s="153"/>
      <c r="L41" s="153"/>
      <c r="M41" s="153"/>
      <c r="N41" s="153"/>
      <c r="O41" s="154"/>
      <c r="P41" s="155"/>
      <c r="Q41" s="156"/>
      <c r="R41" s="156"/>
      <c r="S41" s="153"/>
      <c r="T41" s="116"/>
      <c r="U41" s="153"/>
      <c r="V41" s="153"/>
      <c r="W41" s="153"/>
      <c r="X41" s="153"/>
      <c r="Y41" s="116"/>
      <c r="Z41" s="116"/>
      <c r="AA41" s="116"/>
      <c r="AB41" s="116"/>
      <c r="AC41" s="151"/>
      <c r="AD41" s="153"/>
      <c r="AE41" s="153"/>
      <c r="AF41" s="153"/>
      <c r="AG41" s="153"/>
      <c r="AH41" s="153"/>
      <c r="AI41" s="157"/>
      <c r="AJ41" s="157"/>
      <c r="AK41" s="157"/>
      <c r="AL41" s="157"/>
      <c r="AM41" s="158"/>
      <c r="AN41" s="91"/>
      <c r="BC41" s="76"/>
      <c r="BD41" s="79"/>
      <c r="BE41" s="79"/>
      <c r="BF41" s="79"/>
      <c r="BG41" s="79"/>
      <c r="BH41" s="76"/>
      <c r="BI41" s="78"/>
    </row>
    <row r="42" spans="1:61" s="5" customFormat="1" ht="15" customHeight="1" x14ac:dyDescent="0.2">
      <c r="A42" s="144"/>
      <c r="B42" s="144" t="s">
        <v>206</v>
      </c>
      <c r="C42" s="131"/>
      <c r="D42" s="136"/>
      <c r="E42" s="136"/>
      <c r="F42" s="134"/>
      <c r="G42" s="134"/>
      <c r="H42" s="134"/>
      <c r="I42" s="134"/>
      <c r="J42" s="132"/>
      <c r="K42" s="132"/>
      <c r="L42" s="132"/>
      <c r="M42" s="132"/>
      <c r="N42" s="132"/>
      <c r="O42" s="141"/>
      <c r="P42" s="142"/>
      <c r="Q42" s="159"/>
      <c r="R42" s="159"/>
      <c r="S42" s="132"/>
      <c r="T42" s="134"/>
      <c r="U42" s="132"/>
      <c r="V42" s="132"/>
      <c r="W42" s="132"/>
      <c r="X42" s="132"/>
      <c r="Y42" s="134"/>
      <c r="Z42" s="134"/>
      <c r="AA42" s="134"/>
      <c r="AB42" s="134"/>
      <c r="AC42" s="131"/>
      <c r="AD42" s="132"/>
      <c r="AE42" s="132"/>
      <c r="AF42" s="132"/>
      <c r="AG42" s="132"/>
      <c r="AH42" s="132"/>
      <c r="AI42" s="138"/>
      <c r="AJ42" s="138"/>
      <c r="AK42" s="138"/>
      <c r="AL42" s="138"/>
      <c r="AM42" s="139"/>
      <c r="AN42" s="91"/>
      <c r="BC42" s="76"/>
      <c r="BD42" s="79"/>
      <c r="BE42" s="79"/>
      <c r="BF42" s="79"/>
      <c r="BG42" s="79"/>
      <c r="BH42" s="76"/>
      <c r="BI42" s="77"/>
    </row>
    <row r="43" spans="1:61" s="5" customFormat="1" ht="15" customHeight="1" x14ac:dyDescent="0.2">
      <c r="A43" s="144"/>
      <c r="B43" s="130" t="s">
        <v>168</v>
      </c>
      <c r="C43" s="131"/>
      <c r="D43" s="136"/>
      <c r="E43" s="136"/>
      <c r="F43" s="134"/>
      <c r="G43" s="134"/>
      <c r="H43" s="134"/>
      <c r="I43" s="134"/>
      <c r="J43" s="132"/>
      <c r="K43" s="132"/>
      <c r="L43" s="132"/>
      <c r="M43" s="132"/>
      <c r="N43" s="132"/>
      <c r="O43" s="141"/>
      <c r="P43" s="142"/>
      <c r="Q43" s="159"/>
      <c r="R43" s="159"/>
      <c r="S43" s="132"/>
      <c r="T43" s="134"/>
      <c r="U43" s="132"/>
      <c r="V43" s="132"/>
      <c r="W43" s="132"/>
      <c r="X43" s="132"/>
      <c r="Y43" s="134"/>
      <c r="Z43" s="134"/>
      <c r="AA43" s="134"/>
      <c r="AB43" s="134"/>
      <c r="AC43" s="131"/>
      <c r="AD43" s="132"/>
      <c r="AE43" s="132"/>
      <c r="AF43" s="132"/>
      <c r="AG43" s="132"/>
      <c r="AH43" s="132"/>
      <c r="AI43" s="138"/>
      <c r="AJ43" s="138"/>
      <c r="AK43" s="138"/>
      <c r="AL43" s="138"/>
      <c r="AM43" s="139"/>
      <c r="AN43" s="91"/>
      <c r="BC43" s="76"/>
      <c r="BD43" s="79"/>
      <c r="BE43" s="79"/>
      <c r="BF43" s="79"/>
      <c r="BG43" s="79"/>
      <c r="BH43" s="76"/>
      <c r="BI43" s="77"/>
    </row>
    <row r="44" spans="1:61" s="5" customFormat="1" ht="15" customHeight="1" x14ac:dyDescent="0.2">
      <c r="A44" s="144"/>
      <c r="B44" s="130"/>
      <c r="C44" s="404" t="s">
        <v>207</v>
      </c>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5"/>
      <c r="AN44" s="91"/>
      <c r="BC44" s="76"/>
      <c r="BD44" s="79"/>
      <c r="BE44" s="79"/>
      <c r="BF44" s="79"/>
      <c r="BG44" s="79"/>
      <c r="BH44" s="76"/>
      <c r="BI44" s="77"/>
    </row>
    <row r="45" spans="1:61" s="5" customFormat="1" ht="9.6" customHeight="1" x14ac:dyDescent="0.2">
      <c r="A45" s="160"/>
      <c r="B45" s="150"/>
      <c r="C45" s="406"/>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7"/>
      <c r="AN45" s="91"/>
      <c r="BC45" s="76"/>
      <c r="BD45" s="79"/>
      <c r="BE45" s="79"/>
      <c r="BF45" s="79"/>
      <c r="BG45" s="79"/>
      <c r="BH45" s="76"/>
      <c r="BI45" s="77"/>
    </row>
    <row r="46" spans="1:61" s="5" customFormat="1" ht="18.75" customHeight="1" x14ac:dyDescent="0.2">
      <c r="A46" s="123" t="s">
        <v>208</v>
      </c>
      <c r="B46" s="113"/>
      <c r="C46" s="113"/>
      <c r="D46" s="113"/>
      <c r="E46" s="113"/>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2"/>
      <c r="AN46" s="91"/>
    </row>
    <row r="47" spans="1:61" s="5" customFormat="1" ht="10.199999999999999" customHeight="1" x14ac:dyDescent="0.2">
      <c r="A47" s="148"/>
      <c r="B47" s="246" t="s">
        <v>226</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7"/>
      <c r="AN47" s="91"/>
    </row>
    <row r="48" spans="1:61" s="5" customFormat="1" ht="10.199999999999999" customHeight="1" x14ac:dyDescent="0.2">
      <c r="A48" s="148"/>
      <c r="B48" s="246" t="s">
        <v>229</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7"/>
      <c r="AN48" s="91"/>
    </row>
    <row r="49" spans="1:60" s="5" customFormat="1" ht="10.199999999999999" customHeight="1" x14ac:dyDescent="0.2">
      <c r="A49" s="148"/>
      <c r="B49" s="246" t="s">
        <v>230</v>
      </c>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7"/>
      <c r="AN49" s="91"/>
    </row>
    <row r="50" spans="1:60" s="5" customFormat="1" ht="18.75" customHeight="1" x14ac:dyDescent="0.2">
      <c r="A50" s="148"/>
      <c r="B50" s="246" t="s">
        <v>227</v>
      </c>
      <c r="C50" s="236"/>
      <c r="D50" s="236"/>
      <c r="E50" s="236"/>
      <c r="F50" s="91"/>
      <c r="G50" s="91"/>
      <c r="H50" s="246" t="s">
        <v>222</v>
      </c>
      <c r="I50" s="236"/>
      <c r="J50" s="236"/>
      <c r="K50" s="91"/>
      <c r="L50" s="91"/>
      <c r="M50" s="91"/>
      <c r="N50" s="91"/>
      <c r="O50" s="91"/>
      <c r="P50" s="91"/>
      <c r="Q50" s="91"/>
      <c r="R50" s="236"/>
      <c r="S50" s="91"/>
      <c r="T50" s="246" t="s">
        <v>224</v>
      </c>
      <c r="U50" s="91"/>
      <c r="V50" s="246" t="s">
        <v>223</v>
      </c>
      <c r="W50" s="91"/>
      <c r="X50" s="91"/>
      <c r="Y50" s="91"/>
      <c r="Z50" s="91"/>
      <c r="AA50" s="91"/>
      <c r="AB50" s="246" t="s">
        <v>221</v>
      </c>
      <c r="AC50" s="91"/>
      <c r="AD50" s="91"/>
      <c r="AE50" s="91"/>
      <c r="AF50" s="91"/>
      <c r="AG50" s="91"/>
      <c r="AH50" s="356"/>
      <c r="AI50" s="356"/>
      <c r="AJ50" s="236" t="s">
        <v>213</v>
      </c>
      <c r="AK50" s="91"/>
      <c r="AL50" s="236"/>
      <c r="AM50" s="237"/>
      <c r="AN50" s="91"/>
    </row>
    <row r="51" spans="1:60" s="5" customFormat="1" ht="10.199999999999999" customHeight="1" x14ac:dyDescent="0.2">
      <c r="A51" s="148"/>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247" t="s">
        <v>220</v>
      </c>
      <c r="AC51" s="91"/>
      <c r="AD51" s="91"/>
      <c r="AE51" s="236"/>
      <c r="AF51" s="236"/>
      <c r="AG51" s="236"/>
      <c r="AH51" s="236"/>
      <c r="AI51" s="236"/>
      <c r="AJ51" s="236"/>
      <c r="AK51" s="236"/>
      <c r="AL51" s="236"/>
      <c r="AM51" s="237"/>
      <c r="AN51" s="91"/>
    </row>
    <row r="52" spans="1:60" s="5" customFormat="1" ht="10.199999999999999" customHeight="1" x14ac:dyDescent="0.2">
      <c r="A52" s="148"/>
      <c r="B52" s="91"/>
      <c r="C52" s="91"/>
      <c r="D52" s="91"/>
      <c r="E52" s="91"/>
      <c r="F52" s="91"/>
      <c r="G52" s="91"/>
      <c r="H52" s="91"/>
      <c r="I52" s="91"/>
      <c r="J52" s="91"/>
      <c r="K52" s="91"/>
      <c r="L52" s="91"/>
      <c r="M52" s="91"/>
      <c r="N52" s="91"/>
      <c r="O52" s="91"/>
      <c r="P52" s="91"/>
      <c r="Q52" s="91"/>
      <c r="R52" s="91"/>
      <c r="S52" s="91"/>
      <c r="T52" s="91"/>
      <c r="U52" s="91"/>
      <c r="V52" s="91"/>
      <c r="W52" s="91"/>
      <c r="X52" s="91"/>
      <c r="Y52" s="91"/>
      <c r="Z52" s="247"/>
      <c r="AA52" s="91"/>
      <c r="AB52" s="91"/>
      <c r="AC52" s="236"/>
      <c r="AD52" s="236"/>
      <c r="AE52" s="236"/>
      <c r="AF52" s="236"/>
      <c r="AG52" s="236"/>
      <c r="AH52" s="236"/>
      <c r="AI52" s="236"/>
      <c r="AJ52" s="236"/>
      <c r="AK52" s="236"/>
      <c r="AL52" s="236"/>
      <c r="AM52" s="237"/>
      <c r="AN52" s="91"/>
    </row>
    <row r="53" spans="1:60" s="5" customFormat="1" ht="10.199999999999999" customHeight="1" x14ac:dyDescent="0.2">
      <c r="A53" s="148"/>
      <c r="B53" s="91"/>
      <c r="C53" s="91"/>
      <c r="D53" s="91"/>
      <c r="E53" s="91"/>
      <c r="F53" s="91"/>
      <c r="G53" s="91"/>
      <c r="H53" s="91"/>
      <c r="I53" s="91"/>
      <c r="J53" s="91"/>
      <c r="K53" s="91"/>
      <c r="L53" s="91"/>
      <c r="M53" s="91"/>
      <c r="N53" s="91"/>
      <c r="O53" s="91"/>
      <c r="P53" s="91"/>
      <c r="Q53" s="91"/>
      <c r="R53" s="91"/>
      <c r="S53" s="91"/>
      <c r="T53" s="91"/>
      <c r="U53" s="91"/>
      <c r="V53" s="91"/>
      <c r="W53" s="91"/>
      <c r="X53" s="91"/>
      <c r="Y53" s="246" t="s">
        <v>214</v>
      </c>
      <c r="Z53" s="91"/>
      <c r="AA53" s="91"/>
      <c r="AB53" s="91"/>
      <c r="AC53" s="246" t="s">
        <v>215</v>
      </c>
      <c r="AD53" s="236"/>
      <c r="AE53" s="236"/>
      <c r="AF53" s="91"/>
      <c r="AG53" s="91"/>
      <c r="AH53" s="91"/>
      <c r="AI53" s="91"/>
      <c r="AJ53" s="91"/>
      <c r="AK53" s="91"/>
      <c r="AL53" s="91"/>
      <c r="AM53" s="237"/>
      <c r="AN53" s="91"/>
    </row>
    <row r="54" spans="1:60" s="5" customFormat="1" ht="18.75" customHeight="1" x14ac:dyDescent="0.2">
      <c r="A54" s="148"/>
      <c r="B54" s="246" t="s">
        <v>228</v>
      </c>
      <c r="C54" s="236"/>
      <c r="D54" s="236"/>
      <c r="E54" s="236"/>
      <c r="F54" s="91"/>
      <c r="G54" s="91"/>
      <c r="H54" s="246" t="s">
        <v>225</v>
      </c>
      <c r="I54" s="91"/>
      <c r="J54" s="91"/>
      <c r="K54" s="91"/>
      <c r="L54" s="91"/>
      <c r="M54" s="91"/>
      <c r="N54" s="91"/>
      <c r="O54" s="91"/>
      <c r="P54" s="91"/>
      <c r="Q54" s="91"/>
      <c r="R54" s="91"/>
      <c r="S54" s="91"/>
      <c r="T54" s="91"/>
      <c r="U54" s="236">
        <v>2</v>
      </c>
      <c r="V54" s="246" t="s">
        <v>216</v>
      </c>
      <c r="W54" s="236"/>
      <c r="X54" s="236" t="s">
        <v>217</v>
      </c>
      <c r="Y54" s="357"/>
      <c r="Z54" s="357"/>
      <c r="AA54" s="236" t="s">
        <v>66</v>
      </c>
      <c r="AB54" s="236" t="s">
        <v>217</v>
      </c>
      <c r="AC54" s="357"/>
      <c r="AD54" s="357"/>
      <c r="AE54" s="246" t="s">
        <v>218</v>
      </c>
      <c r="AF54" s="91"/>
      <c r="AG54" s="236" t="s">
        <v>219</v>
      </c>
      <c r="AH54" s="358">
        <f>U54*Y54*AC54</f>
        <v>0</v>
      </c>
      <c r="AI54" s="358"/>
      <c r="AJ54" s="246" t="s">
        <v>216</v>
      </c>
      <c r="AK54" s="91"/>
      <c r="AL54" s="91"/>
      <c r="AM54" s="237"/>
      <c r="AN54" s="91"/>
    </row>
    <row r="55" spans="1:60" s="5" customFormat="1" ht="4.8" customHeight="1" x14ac:dyDescent="0.2">
      <c r="A55" s="148"/>
      <c r="B55" s="134"/>
      <c r="C55" s="134"/>
      <c r="D55" s="134"/>
      <c r="E55" s="134"/>
      <c r="F55" s="236"/>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237"/>
      <c r="AN55" s="91"/>
    </row>
    <row r="56" spans="1:60" ht="18" customHeight="1" x14ac:dyDescent="0.2">
      <c r="A56" s="360" t="s">
        <v>38</v>
      </c>
      <c r="B56" s="389"/>
      <c r="C56" s="389"/>
      <c r="D56" s="389"/>
      <c r="E56" s="390"/>
      <c r="F56" s="360" t="s">
        <v>187</v>
      </c>
      <c r="G56" s="389"/>
      <c r="H56" s="389"/>
      <c r="I56" s="389"/>
      <c r="J56" s="389"/>
      <c r="K56" s="367" t="s">
        <v>39</v>
      </c>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92"/>
      <c r="BC56" s="72"/>
      <c r="BD56" s="72"/>
      <c r="BE56" s="72"/>
      <c r="BF56" s="72"/>
      <c r="BG56" s="72"/>
      <c r="BH56" s="72"/>
    </row>
    <row r="57" spans="1:60" ht="9.75" customHeight="1" x14ac:dyDescent="0.2">
      <c r="A57" s="368"/>
      <c r="B57" s="368"/>
      <c r="C57" s="368"/>
      <c r="D57" s="368"/>
      <c r="E57" s="368"/>
      <c r="F57" s="362"/>
      <c r="G57" s="362"/>
      <c r="H57" s="362"/>
      <c r="I57" s="362"/>
      <c r="J57" s="362"/>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92"/>
      <c r="BC57" s="72"/>
      <c r="BD57" s="72"/>
      <c r="BE57" s="72"/>
      <c r="BF57" s="72"/>
      <c r="BG57" s="72"/>
      <c r="BH57" s="72"/>
    </row>
    <row r="58" spans="1:60" ht="9.75" customHeight="1" x14ac:dyDescent="0.2">
      <c r="A58" s="368"/>
      <c r="B58" s="368"/>
      <c r="C58" s="368"/>
      <c r="D58" s="368"/>
      <c r="E58" s="368"/>
      <c r="F58" s="362"/>
      <c r="G58" s="362"/>
      <c r="H58" s="362"/>
      <c r="I58" s="362"/>
      <c r="J58" s="362"/>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92"/>
      <c r="BC58" s="72"/>
      <c r="BD58" s="72"/>
      <c r="BE58" s="72"/>
      <c r="BF58" s="72"/>
      <c r="BG58" s="72"/>
      <c r="BH58" s="72"/>
    </row>
    <row r="59" spans="1:60" ht="9.75" customHeight="1" x14ac:dyDescent="0.2">
      <c r="A59" s="368"/>
      <c r="B59" s="368"/>
      <c r="C59" s="368"/>
      <c r="D59" s="368"/>
      <c r="E59" s="368"/>
      <c r="F59" s="362"/>
      <c r="G59" s="362"/>
      <c r="H59" s="362"/>
      <c r="I59" s="362"/>
      <c r="J59" s="362"/>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92"/>
      <c r="BC59" s="72"/>
      <c r="BD59" s="72"/>
      <c r="BE59" s="72"/>
      <c r="BF59" s="72"/>
      <c r="BG59" s="72"/>
      <c r="BH59" s="72"/>
    </row>
    <row r="60" spans="1:60" ht="9.75" customHeight="1" x14ac:dyDescent="0.2">
      <c r="A60" s="368"/>
      <c r="B60" s="368"/>
      <c r="C60" s="368"/>
      <c r="D60" s="368"/>
      <c r="E60" s="368"/>
      <c r="F60" s="362"/>
      <c r="G60" s="362"/>
      <c r="H60" s="362"/>
      <c r="I60" s="362"/>
      <c r="J60" s="362"/>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92"/>
      <c r="BC60" s="72"/>
      <c r="BD60" s="72"/>
      <c r="BE60" s="72"/>
      <c r="BF60" s="72"/>
      <c r="BG60" s="72"/>
      <c r="BH60" s="72"/>
    </row>
    <row r="61" spans="1:60" ht="9.75" customHeight="1" x14ac:dyDescent="0.2">
      <c r="A61" s="368"/>
      <c r="B61" s="368"/>
      <c r="C61" s="368"/>
      <c r="D61" s="368"/>
      <c r="E61" s="368"/>
      <c r="F61" s="362"/>
      <c r="G61" s="362"/>
      <c r="H61" s="362"/>
      <c r="I61" s="362"/>
      <c r="J61" s="362"/>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92"/>
      <c r="BC61" s="72"/>
      <c r="BD61" s="72"/>
      <c r="BE61" s="72"/>
      <c r="BF61" s="72"/>
      <c r="BG61" s="72"/>
      <c r="BH61" s="72"/>
    </row>
    <row r="62" spans="1:60" ht="9.75" customHeight="1" x14ac:dyDescent="0.2">
      <c r="A62" s="368"/>
      <c r="B62" s="368"/>
      <c r="C62" s="368"/>
      <c r="D62" s="368"/>
      <c r="E62" s="368"/>
      <c r="F62" s="362"/>
      <c r="G62" s="362"/>
      <c r="H62" s="362"/>
      <c r="I62" s="362"/>
      <c r="J62" s="362"/>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92"/>
      <c r="BC62" s="72"/>
      <c r="BD62" s="72"/>
      <c r="BE62" s="72"/>
      <c r="BF62" s="72"/>
      <c r="BG62" s="72"/>
      <c r="BH62" s="72"/>
    </row>
    <row r="63" spans="1:60" ht="9.75" customHeight="1" x14ac:dyDescent="0.2">
      <c r="A63" s="368"/>
      <c r="B63" s="368"/>
      <c r="C63" s="368"/>
      <c r="D63" s="368"/>
      <c r="E63" s="368"/>
      <c r="F63" s="362"/>
      <c r="G63" s="362"/>
      <c r="H63" s="362"/>
      <c r="I63" s="362"/>
      <c r="J63" s="362"/>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92"/>
      <c r="BC63" s="72"/>
      <c r="BD63" s="72"/>
      <c r="BE63" s="72"/>
      <c r="BF63" s="72"/>
      <c r="BG63" s="72"/>
      <c r="BH63" s="72"/>
    </row>
    <row r="64" spans="1:60" ht="9.75" customHeight="1" x14ac:dyDescent="0.2">
      <c r="A64" s="368"/>
      <c r="B64" s="368"/>
      <c r="C64" s="368"/>
      <c r="D64" s="368"/>
      <c r="E64" s="368"/>
      <c r="F64" s="362"/>
      <c r="G64" s="362"/>
      <c r="H64" s="362"/>
      <c r="I64" s="362"/>
      <c r="J64" s="362"/>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92"/>
      <c r="BC64" s="72"/>
      <c r="BD64" s="72"/>
      <c r="BE64" s="72"/>
      <c r="BF64" s="72"/>
      <c r="BG64" s="72"/>
      <c r="BH64" s="72"/>
    </row>
    <row r="65" spans="1:60" ht="9.75" customHeight="1" x14ac:dyDescent="0.2">
      <c r="A65" s="368"/>
      <c r="B65" s="368"/>
      <c r="C65" s="368"/>
      <c r="D65" s="368"/>
      <c r="E65" s="368"/>
      <c r="F65" s="362"/>
      <c r="G65" s="362"/>
      <c r="H65" s="362"/>
      <c r="I65" s="362"/>
      <c r="J65" s="362"/>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92"/>
      <c r="BC65" s="72"/>
      <c r="BD65" s="72"/>
      <c r="BE65" s="72"/>
      <c r="BF65" s="72"/>
      <c r="BG65" s="72"/>
      <c r="BH65" s="72"/>
    </row>
    <row r="66" spans="1:60" ht="9.75" customHeight="1" x14ac:dyDescent="0.2">
      <c r="A66" s="368"/>
      <c r="B66" s="368"/>
      <c r="C66" s="368"/>
      <c r="D66" s="368"/>
      <c r="E66" s="368"/>
      <c r="F66" s="362"/>
      <c r="G66" s="362"/>
      <c r="H66" s="362"/>
      <c r="I66" s="362"/>
      <c r="J66" s="362"/>
      <c r="K66" s="359"/>
      <c r="L66" s="359"/>
      <c r="M66" s="359"/>
      <c r="N66" s="359"/>
      <c r="O66" s="359"/>
      <c r="P66" s="359"/>
      <c r="Q66" s="359"/>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92"/>
      <c r="BC66" s="72"/>
      <c r="BD66" s="72"/>
      <c r="BE66" s="72"/>
      <c r="BF66" s="72"/>
      <c r="BG66" s="72"/>
      <c r="BH66" s="72"/>
    </row>
    <row r="67" spans="1:60" ht="9.75" customHeight="1" x14ac:dyDescent="0.2">
      <c r="A67" s="368"/>
      <c r="B67" s="368"/>
      <c r="C67" s="368"/>
      <c r="D67" s="368"/>
      <c r="E67" s="368"/>
      <c r="F67" s="362"/>
      <c r="G67" s="362"/>
      <c r="H67" s="362"/>
      <c r="I67" s="362"/>
      <c r="J67" s="362"/>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92"/>
      <c r="BC67" s="72"/>
      <c r="BD67" s="72"/>
      <c r="BE67" s="72"/>
      <c r="BF67" s="72"/>
      <c r="BG67" s="72"/>
      <c r="BH67" s="72"/>
    </row>
    <row r="68" spans="1:60" ht="9.75" customHeight="1" x14ac:dyDescent="0.2">
      <c r="A68" s="368"/>
      <c r="B68" s="368"/>
      <c r="C68" s="368"/>
      <c r="D68" s="368"/>
      <c r="E68" s="368"/>
      <c r="F68" s="362"/>
      <c r="G68" s="362"/>
      <c r="H68" s="362"/>
      <c r="I68" s="362"/>
      <c r="J68" s="362"/>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92"/>
      <c r="BC68" s="72"/>
      <c r="BD68" s="72"/>
      <c r="BE68" s="72"/>
      <c r="BF68" s="72"/>
      <c r="BG68" s="72"/>
      <c r="BH68" s="72"/>
    </row>
    <row r="69" spans="1:60" ht="9.75" customHeight="1" x14ac:dyDescent="0.2">
      <c r="A69" s="368"/>
      <c r="B69" s="368"/>
      <c r="C69" s="368"/>
      <c r="D69" s="368"/>
      <c r="E69" s="368"/>
      <c r="F69" s="362"/>
      <c r="G69" s="362"/>
      <c r="H69" s="362"/>
      <c r="I69" s="362"/>
      <c r="J69" s="362"/>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92"/>
      <c r="BC69" s="72"/>
      <c r="BD69" s="72"/>
      <c r="BE69" s="72"/>
      <c r="BF69" s="72"/>
      <c r="BG69" s="72"/>
      <c r="BH69" s="72"/>
    </row>
    <row r="70" spans="1:60" ht="9.75" customHeight="1" x14ac:dyDescent="0.2">
      <c r="A70" s="368"/>
      <c r="B70" s="368"/>
      <c r="C70" s="368"/>
      <c r="D70" s="368"/>
      <c r="E70" s="368"/>
      <c r="F70" s="362"/>
      <c r="G70" s="362"/>
      <c r="H70" s="362"/>
      <c r="I70" s="362"/>
      <c r="J70" s="362"/>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92"/>
      <c r="BC70" s="72"/>
      <c r="BD70" s="72"/>
      <c r="BE70" s="72"/>
      <c r="BF70" s="72"/>
      <c r="BG70" s="72"/>
      <c r="BH70" s="72"/>
    </row>
    <row r="71" spans="1:60" ht="9.75" customHeight="1" thickBot="1" x14ac:dyDescent="0.25">
      <c r="A71" s="391"/>
      <c r="B71" s="392"/>
      <c r="C71" s="392"/>
      <c r="D71" s="392"/>
      <c r="E71" s="393"/>
      <c r="F71" s="394"/>
      <c r="G71" s="395"/>
      <c r="H71" s="395"/>
      <c r="I71" s="395"/>
      <c r="J71" s="396"/>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c r="AL71" s="473"/>
      <c r="AM71" s="473"/>
      <c r="AN71" s="92"/>
      <c r="BC71" s="72"/>
      <c r="BD71" s="72"/>
      <c r="BE71" s="72"/>
      <c r="BF71" s="72"/>
      <c r="BG71" s="72"/>
      <c r="BH71" s="72"/>
    </row>
    <row r="72" spans="1:60" ht="22.5" customHeight="1" thickTop="1" x14ac:dyDescent="0.2">
      <c r="A72" s="397" t="s">
        <v>75</v>
      </c>
      <c r="B72" s="398"/>
      <c r="C72" s="398"/>
      <c r="D72" s="398"/>
      <c r="E72" s="398"/>
      <c r="F72" s="399">
        <f>SUM(F57:J71)</f>
        <v>0</v>
      </c>
      <c r="G72" s="400"/>
      <c r="H72" s="400"/>
      <c r="I72" s="400"/>
      <c r="J72" s="401"/>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92"/>
      <c r="BC72" s="72"/>
      <c r="BD72" s="72"/>
      <c r="BE72" s="72"/>
      <c r="BF72" s="72"/>
      <c r="BG72" s="72"/>
      <c r="BH72" s="72"/>
    </row>
    <row r="73" spans="1:60" ht="11.25" customHeight="1" x14ac:dyDescent="0.2">
      <c r="A73" s="161"/>
      <c r="B73" s="162"/>
      <c r="C73" s="162"/>
      <c r="D73" s="162"/>
      <c r="E73" s="162"/>
      <c r="F73" s="163"/>
      <c r="G73" s="163"/>
      <c r="H73" s="163"/>
      <c r="I73" s="163"/>
      <c r="J73" s="163"/>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5"/>
      <c r="AN73" s="92"/>
      <c r="BC73" s="72"/>
      <c r="BD73" s="72"/>
      <c r="BE73" s="72"/>
      <c r="BF73" s="72"/>
      <c r="BG73" s="72"/>
      <c r="BH73" s="72"/>
    </row>
    <row r="74" spans="1:60" s="5" customFormat="1" ht="18.75" customHeight="1" x14ac:dyDescent="0.2">
      <c r="A74" s="150" t="s">
        <v>188</v>
      </c>
      <c r="B74" s="116"/>
      <c r="C74" s="116"/>
      <c r="D74" s="116"/>
      <c r="E74" s="116"/>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4"/>
      <c r="AN74" s="91"/>
    </row>
    <row r="75" spans="1:60" ht="18" customHeight="1" x14ac:dyDescent="0.2">
      <c r="A75" s="360" t="s">
        <v>38</v>
      </c>
      <c r="B75" s="389"/>
      <c r="C75" s="389"/>
      <c r="D75" s="389"/>
      <c r="E75" s="390"/>
      <c r="F75" s="360" t="s">
        <v>189</v>
      </c>
      <c r="G75" s="389"/>
      <c r="H75" s="389"/>
      <c r="I75" s="389"/>
      <c r="J75" s="389"/>
      <c r="K75" s="367" t="s">
        <v>190</v>
      </c>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92"/>
      <c r="BC75" s="72"/>
      <c r="BD75" s="72"/>
      <c r="BE75" s="72"/>
      <c r="BF75" s="72"/>
      <c r="BG75" s="72"/>
      <c r="BH75" s="72"/>
    </row>
    <row r="76" spans="1:60" ht="9.75" customHeight="1" x14ac:dyDescent="0.2">
      <c r="A76" s="368"/>
      <c r="B76" s="368"/>
      <c r="C76" s="368"/>
      <c r="D76" s="368"/>
      <c r="E76" s="368"/>
      <c r="F76" s="362"/>
      <c r="G76" s="362"/>
      <c r="H76" s="362"/>
      <c r="I76" s="362"/>
      <c r="J76" s="362"/>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59"/>
      <c r="AM76" s="359"/>
      <c r="AN76" s="92"/>
      <c r="BC76" s="72"/>
      <c r="BD76" s="72"/>
      <c r="BE76" s="72"/>
      <c r="BF76" s="72"/>
      <c r="BG76" s="72"/>
      <c r="BH76" s="72"/>
    </row>
    <row r="77" spans="1:60" ht="9.75" customHeight="1" x14ac:dyDescent="0.2">
      <c r="A77" s="464"/>
      <c r="B77" s="465"/>
      <c r="C77" s="465"/>
      <c r="D77" s="465"/>
      <c r="E77" s="466"/>
      <c r="F77" s="467"/>
      <c r="G77" s="468"/>
      <c r="H77" s="468"/>
      <c r="I77" s="468"/>
      <c r="J77" s="469"/>
      <c r="K77" s="470"/>
      <c r="L77" s="471"/>
      <c r="M77" s="471"/>
      <c r="N77" s="471"/>
      <c r="O77" s="471"/>
      <c r="P77" s="471"/>
      <c r="Q77" s="471"/>
      <c r="R77" s="471"/>
      <c r="S77" s="471"/>
      <c r="T77" s="471"/>
      <c r="U77" s="471"/>
      <c r="V77" s="471"/>
      <c r="W77" s="471"/>
      <c r="X77" s="471"/>
      <c r="Y77" s="471"/>
      <c r="Z77" s="471"/>
      <c r="AA77" s="471"/>
      <c r="AB77" s="471"/>
      <c r="AC77" s="471"/>
      <c r="AD77" s="471"/>
      <c r="AE77" s="471"/>
      <c r="AF77" s="471"/>
      <c r="AG77" s="471"/>
      <c r="AH77" s="471"/>
      <c r="AI77" s="471"/>
      <c r="AJ77" s="471"/>
      <c r="AK77" s="471"/>
      <c r="AL77" s="471"/>
      <c r="AM77" s="472"/>
      <c r="AN77" s="92"/>
      <c r="BC77" s="72"/>
      <c r="BD77" s="72"/>
      <c r="BE77" s="72"/>
      <c r="BF77" s="72"/>
      <c r="BG77" s="72"/>
      <c r="BH77" s="72"/>
    </row>
    <row r="78" spans="1:60" ht="9.75" customHeight="1" thickBot="1" x14ac:dyDescent="0.25">
      <c r="A78" s="368"/>
      <c r="B78" s="368"/>
      <c r="C78" s="368"/>
      <c r="D78" s="368"/>
      <c r="E78" s="368"/>
      <c r="F78" s="362"/>
      <c r="G78" s="362"/>
      <c r="H78" s="362"/>
      <c r="I78" s="362"/>
      <c r="J78" s="362"/>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359"/>
      <c r="AM78" s="359"/>
      <c r="AN78" s="92"/>
      <c r="BC78" s="72"/>
      <c r="BD78" s="72"/>
      <c r="BE78" s="72"/>
      <c r="BF78" s="72"/>
      <c r="BG78" s="72"/>
      <c r="BH78" s="72"/>
    </row>
    <row r="79" spans="1:60" ht="22.5" customHeight="1" thickTop="1" x14ac:dyDescent="0.2">
      <c r="A79" s="397" t="s">
        <v>75</v>
      </c>
      <c r="B79" s="398"/>
      <c r="C79" s="398"/>
      <c r="D79" s="398"/>
      <c r="E79" s="398"/>
      <c r="F79" s="399">
        <f>SUM(F76:J78)</f>
        <v>0</v>
      </c>
      <c r="G79" s="400"/>
      <c r="H79" s="400"/>
      <c r="I79" s="400"/>
      <c r="J79" s="401"/>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92"/>
      <c r="BC79" s="72"/>
      <c r="BD79" s="72"/>
      <c r="BE79" s="72"/>
      <c r="BF79" s="72"/>
      <c r="BG79" s="72"/>
      <c r="BH79" s="72"/>
    </row>
    <row r="80" spans="1:60" ht="6" customHeight="1" x14ac:dyDescent="0.2">
      <c r="A80" s="166"/>
      <c r="B80" s="166"/>
      <c r="C80" s="166"/>
      <c r="D80" s="166"/>
      <c r="E80" s="166"/>
      <c r="F80" s="167"/>
      <c r="G80" s="167"/>
      <c r="H80" s="167"/>
      <c r="I80" s="167"/>
      <c r="J80" s="167"/>
      <c r="K80" s="168"/>
      <c r="L80" s="168"/>
      <c r="M80" s="168"/>
      <c r="N80" s="168"/>
      <c r="O80" s="168"/>
      <c r="P80" s="168"/>
      <c r="Q80" s="168"/>
      <c r="R80" s="168"/>
      <c r="S80" s="168"/>
      <c r="T80" s="168"/>
      <c r="U80" s="168"/>
      <c r="V80" s="168"/>
      <c r="W80" s="169"/>
      <c r="X80" s="169"/>
      <c r="Y80" s="169"/>
      <c r="Z80" s="169"/>
      <c r="AA80" s="169"/>
      <c r="AB80" s="168"/>
      <c r="AC80" s="169"/>
      <c r="AD80" s="169"/>
      <c r="AE80" s="169"/>
      <c r="AF80" s="169"/>
      <c r="AG80" s="169"/>
      <c r="AH80" s="169"/>
      <c r="AI80" s="169"/>
      <c r="AJ80" s="169"/>
      <c r="AK80" s="169"/>
      <c r="AL80" s="169"/>
      <c r="AM80" s="169"/>
      <c r="AN80" s="159"/>
    </row>
    <row r="81" spans="1:60" s="5" customFormat="1" ht="20.25" customHeight="1" x14ac:dyDescent="0.2">
      <c r="A81" s="114" t="s">
        <v>142</v>
      </c>
      <c r="B81" s="115"/>
      <c r="C81" s="116"/>
      <c r="D81" s="116"/>
      <c r="E81" s="116"/>
      <c r="F81" s="116"/>
      <c r="G81" s="116"/>
      <c r="H81" s="116"/>
      <c r="I81" s="111"/>
      <c r="J81" s="116"/>
      <c r="K81" s="423"/>
      <c r="L81" s="423"/>
      <c r="M81" s="423"/>
      <c r="N81" s="423"/>
      <c r="O81" s="115"/>
      <c r="P81" s="115"/>
      <c r="Q81" s="115"/>
      <c r="R81" s="423"/>
      <c r="S81" s="424"/>
      <c r="T81" s="409" t="s">
        <v>69</v>
      </c>
      <c r="U81" s="409"/>
      <c r="V81" s="409"/>
      <c r="W81" s="409"/>
      <c r="X81" s="410"/>
      <c r="Y81" s="381" t="str">
        <f>IF(L5="","",VLOOKUP(L5,$A$171:$H$214,2,0))</f>
        <v/>
      </c>
      <c r="Z81" s="382"/>
      <c r="AA81" s="382"/>
      <c r="AB81" s="371" t="s">
        <v>55</v>
      </c>
      <c r="AC81" s="372"/>
      <c r="AD81" s="408" t="s">
        <v>40</v>
      </c>
      <c r="AE81" s="409"/>
      <c r="AF81" s="409"/>
      <c r="AG81" s="409"/>
      <c r="AH81" s="410"/>
      <c r="AI81" s="369">
        <f>ROUNDDOWN($F$113/1000,0)</f>
        <v>0</v>
      </c>
      <c r="AJ81" s="370"/>
      <c r="AK81" s="370"/>
      <c r="AL81" s="371" t="s">
        <v>55</v>
      </c>
      <c r="AM81" s="372"/>
      <c r="AN81" s="91"/>
      <c r="BC81" s="76"/>
      <c r="BD81" s="76"/>
      <c r="BE81" s="76"/>
      <c r="BF81" s="76"/>
      <c r="BG81" s="76"/>
      <c r="BH81" s="76"/>
    </row>
    <row r="82" spans="1:60" s="5" customFormat="1" ht="20.25" customHeight="1" x14ac:dyDescent="0.2">
      <c r="A82" s="117" t="s">
        <v>37</v>
      </c>
      <c r="B82" s="235"/>
      <c r="C82" s="118"/>
      <c r="D82" s="118"/>
      <c r="E82" s="118"/>
      <c r="F82" s="118"/>
      <c r="G82" s="118"/>
      <c r="H82" s="377"/>
      <c r="I82" s="378"/>
      <c r="J82" s="379"/>
      <c r="K82" s="474" t="s">
        <v>147</v>
      </c>
      <c r="L82" s="475"/>
      <c r="M82" s="475"/>
      <c r="N82" s="475"/>
      <c r="O82" s="475"/>
      <c r="P82" s="475"/>
      <c r="Q82" s="475"/>
      <c r="R82" s="475"/>
      <c r="S82" s="475"/>
      <c r="T82" s="364"/>
      <c r="U82" s="364"/>
      <c r="V82" s="364"/>
      <c r="W82" s="364"/>
      <c r="X82" s="364"/>
      <c r="Y82" s="364"/>
      <c r="Z82" s="364"/>
      <c r="AA82" s="230"/>
      <c r="AB82" s="230"/>
      <c r="AC82" s="230"/>
      <c r="AD82" s="365" t="s">
        <v>145</v>
      </c>
      <c r="AE82" s="365"/>
      <c r="AF82" s="365"/>
      <c r="AG82" s="365"/>
      <c r="AH82" s="365"/>
      <c r="AI82" s="365"/>
      <c r="AJ82" s="365"/>
      <c r="AK82" s="365"/>
      <c r="AL82" s="365"/>
      <c r="AM82" s="366"/>
      <c r="AN82" s="91"/>
      <c r="BC82" s="76"/>
      <c r="BD82" s="76"/>
      <c r="BE82" s="76"/>
      <c r="BF82" s="76"/>
      <c r="BG82" s="76"/>
      <c r="BH82" s="76"/>
    </row>
    <row r="83" spans="1:60" s="5" customFormat="1" ht="17.25" customHeight="1" x14ac:dyDescent="0.2">
      <c r="A83" s="119"/>
      <c r="B83" s="120"/>
      <c r="C83" s="373" t="s">
        <v>209</v>
      </c>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4"/>
      <c r="AN83" s="91"/>
      <c r="BC83" s="76"/>
      <c r="BD83" s="76"/>
      <c r="BE83" s="76"/>
      <c r="BF83" s="76"/>
      <c r="BG83" s="76"/>
      <c r="BH83" s="76"/>
    </row>
    <row r="84" spans="1:60" s="5" customFormat="1" ht="17.25" customHeight="1" x14ac:dyDescent="0.2">
      <c r="A84" s="121"/>
      <c r="B84" s="122"/>
      <c r="C84" s="402"/>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3"/>
      <c r="AN84" s="91"/>
      <c r="BC84" s="76"/>
      <c r="BD84" s="76"/>
      <c r="BE84" s="76"/>
      <c r="BF84" s="76"/>
      <c r="BG84" s="76"/>
      <c r="BH84" s="76"/>
    </row>
    <row r="85" spans="1:60" s="5" customFormat="1" ht="17.25" customHeight="1" x14ac:dyDescent="0.2">
      <c r="A85" s="121"/>
      <c r="B85" s="122"/>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3"/>
      <c r="AN85" s="91"/>
      <c r="BC85" s="76"/>
      <c r="BD85" s="76"/>
      <c r="BE85" s="76"/>
      <c r="BF85" s="76"/>
      <c r="BG85" s="76"/>
      <c r="BH85" s="76"/>
    </row>
    <row r="86" spans="1:60" s="5" customFormat="1" ht="26.4" customHeight="1" x14ac:dyDescent="0.2">
      <c r="A86" s="121"/>
      <c r="B86" s="122"/>
      <c r="C86" s="402"/>
      <c r="D86" s="402"/>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3"/>
      <c r="AN86" s="91"/>
      <c r="BC86" s="76"/>
      <c r="BD86" s="76"/>
      <c r="BE86" s="76"/>
      <c r="BF86" s="76"/>
      <c r="BG86" s="76"/>
      <c r="BH86" s="76"/>
    </row>
    <row r="87" spans="1:60" s="5" customFormat="1" ht="17.25" customHeight="1" x14ac:dyDescent="0.2">
      <c r="A87" s="123" t="s">
        <v>158</v>
      </c>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5"/>
      <c r="AN87" s="91"/>
      <c r="BC87" s="76"/>
      <c r="BD87" s="76"/>
      <c r="BE87" s="76"/>
      <c r="BF87" s="76"/>
      <c r="BG87" s="76"/>
      <c r="BH87" s="76"/>
    </row>
    <row r="88" spans="1:60" s="5" customFormat="1" ht="15" customHeight="1" x14ac:dyDescent="0.2">
      <c r="A88" s="129"/>
      <c r="B88" s="170" t="s">
        <v>159</v>
      </c>
      <c r="C88" s="171"/>
      <c r="D88" s="172"/>
      <c r="E88" s="172"/>
      <c r="F88" s="172"/>
      <c r="G88" s="172"/>
      <c r="H88" s="172"/>
      <c r="I88" s="172"/>
      <c r="J88" s="172"/>
      <c r="K88" s="172"/>
      <c r="L88" s="173"/>
      <c r="M88" s="173"/>
      <c r="N88" s="172"/>
      <c r="O88" s="174"/>
      <c r="P88" s="171"/>
      <c r="Q88" s="174"/>
      <c r="R88" s="174"/>
      <c r="S88" s="175"/>
      <c r="T88" s="173"/>
      <c r="U88" s="173"/>
      <c r="V88" s="173"/>
      <c r="W88" s="174"/>
      <c r="X88" s="113"/>
      <c r="Y88" s="113"/>
      <c r="Z88" s="113"/>
      <c r="AA88" s="171"/>
      <c r="AB88" s="113"/>
      <c r="AC88" s="238"/>
      <c r="AD88" s="238"/>
      <c r="AE88" s="238"/>
      <c r="AF88" s="238"/>
      <c r="AG88" s="113"/>
      <c r="AH88" s="113"/>
      <c r="AI88" s="171"/>
      <c r="AJ88" s="172"/>
      <c r="AK88" s="172"/>
      <c r="AL88" s="172"/>
      <c r="AM88" s="176"/>
      <c r="AN88" s="91"/>
      <c r="BC88" s="76"/>
      <c r="BD88" s="76"/>
      <c r="BE88" s="76"/>
      <c r="BF88" s="76"/>
      <c r="BG88" s="76"/>
      <c r="BH88" s="76"/>
    </row>
    <row r="89" spans="1:60" s="5" customFormat="1" ht="15" customHeight="1" x14ac:dyDescent="0.2">
      <c r="A89" s="129"/>
      <c r="B89" s="130" t="s">
        <v>169</v>
      </c>
      <c r="C89" s="131"/>
      <c r="D89" s="136"/>
      <c r="E89" s="122"/>
      <c r="F89" s="122"/>
      <c r="G89" s="122"/>
      <c r="H89" s="122"/>
      <c r="I89" s="122"/>
      <c r="J89" s="122"/>
      <c r="K89" s="122"/>
      <c r="L89" s="136"/>
      <c r="M89" s="122"/>
      <c r="N89" s="122"/>
      <c r="O89" s="122"/>
      <c r="P89" s="122"/>
      <c r="Q89" s="122"/>
      <c r="R89" s="136"/>
      <c r="S89" s="122"/>
      <c r="T89" s="122"/>
      <c r="U89" s="122"/>
      <c r="V89" s="122"/>
      <c r="W89" s="136"/>
      <c r="X89" s="122"/>
      <c r="Y89" s="122"/>
      <c r="Z89" s="122"/>
      <c r="AA89" s="122"/>
      <c r="AB89" s="122"/>
      <c r="AC89" s="122"/>
      <c r="AD89" s="122"/>
      <c r="AE89" s="122"/>
      <c r="AF89" s="136"/>
      <c r="AG89" s="122"/>
      <c r="AH89" s="122"/>
      <c r="AI89" s="122"/>
      <c r="AJ89" s="122"/>
      <c r="AK89" s="122"/>
      <c r="AL89" s="122"/>
      <c r="AM89" s="135"/>
      <c r="AN89" s="91"/>
      <c r="BC89" s="76"/>
      <c r="BD89" s="76"/>
      <c r="BE89" s="76"/>
      <c r="BF89" s="76"/>
      <c r="BG89" s="76"/>
      <c r="BH89" s="76"/>
    </row>
    <row r="90" spans="1:60" s="5" customFormat="1" ht="15" customHeight="1" x14ac:dyDescent="0.2">
      <c r="A90" s="144"/>
      <c r="B90" s="130"/>
      <c r="C90" s="133" t="s">
        <v>170</v>
      </c>
      <c r="D90" s="140"/>
      <c r="E90" s="140"/>
      <c r="F90" s="240"/>
      <c r="G90" s="240"/>
      <c r="H90" s="240"/>
      <c r="I90" s="240"/>
      <c r="J90" s="136"/>
      <c r="K90" s="132"/>
      <c r="L90" s="132"/>
      <c r="M90" s="132"/>
      <c r="N90" s="132"/>
      <c r="O90" s="141"/>
      <c r="P90" s="142"/>
      <c r="Q90" s="120"/>
      <c r="R90" s="120"/>
      <c r="S90" s="136"/>
      <c r="T90" s="134"/>
      <c r="U90" s="134"/>
      <c r="V90" s="134"/>
      <c r="W90" s="134"/>
      <c r="X90" s="134"/>
      <c r="Y90" s="240"/>
      <c r="Z90" s="240"/>
      <c r="AA90" s="240"/>
      <c r="AB90" s="240"/>
      <c r="AC90" s="134"/>
      <c r="AD90" s="134"/>
      <c r="AE90" s="134"/>
      <c r="AF90" s="134"/>
      <c r="AG90" s="134"/>
      <c r="AH90" s="132"/>
      <c r="AI90" s="138"/>
      <c r="AJ90" s="138"/>
      <c r="AK90" s="138"/>
      <c r="AL90" s="138"/>
      <c r="AM90" s="143"/>
      <c r="AN90" s="91"/>
      <c r="BC90" s="76"/>
      <c r="BD90" s="76"/>
      <c r="BE90" s="76"/>
      <c r="BF90" s="76"/>
      <c r="BG90" s="76"/>
      <c r="BH90" s="76"/>
    </row>
    <row r="91" spans="1:60" s="5" customFormat="1" ht="15" customHeight="1" x14ac:dyDescent="0.2">
      <c r="A91" s="144"/>
      <c r="B91" s="130" t="s">
        <v>163</v>
      </c>
      <c r="C91" s="133"/>
      <c r="D91" s="140"/>
      <c r="E91" s="140"/>
      <c r="F91" s="240"/>
      <c r="G91" s="240"/>
      <c r="H91" s="240"/>
      <c r="I91" s="240"/>
      <c r="J91" s="136"/>
      <c r="K91" s="132"/>
      <c r="L91" s="132"/>
      <c r="M91" s="136"/>
      <c r="N91" s="132"/>
      <c r="O91" s="141"/>
      <c r="P91" s="142"/>
      <c r="Q91" s="120"/>
      <c r="R91" s="120"/>
      <c r="S91" s="136"/>
      <c r="T91" s="134"/>
      <c r="U91" s="134"/>
      <c r="V91" s="136"/>
      <c r="W91" s="134"/>
      <c r="X91" s="134"/>
      <c r="Y91" s="240"/>
      <c r="Z91" s="240"/>
      <c r="AA91" s="240"/>
      <c r="AB91" s="240"/>
      <c r="AC91" s="134"/>
      <c r="AD91" s="134"/>
      <c r="AE91" s="134"/>
      <c r="AF91" s="134"/>
      <c r="AG91" s="134"/>
      <c r="AH91" s="132"/>
      <c r="AI91" s="138"/>
      <c r="AJ91" s="138"/>
      <c r="AK91" s="138"/>
      <c r="AL91" s="138"/>
      <c r="AM91" s="143"/>
      <c r="AN91" s="91"/>
      <c r="BC91" s="76"/>
      <c r="BD91" s="76"/>
      <c r="BE91" s="76"/>
      <c r="BF91" s="76"/>
      <c r="BG91" s="76"/>
      <c r="BH91" s="76"/>
    </row>
    <row r="92" spans="1:60" s="5" customFormat="1" ht="15" customHeight="1" x14ac:dyDescent="0.2">
      <c r="A92" s="144"/>
      <c r="B92" s="130" t="s">
        <v>171</v>
      </c>
      <c r="C92" s="133"/>
      <c r="D92" s="140"/>
      <c r="E92" s="140"/>
      <c r="F92" s="240"/>
      <c r="G92" s="240"/>
      <c r="H92" s="240"/>
      <c r="I92" s="240"/>
      <c r="J92" s="136"/>
      <c r="K92" s="132"/>
      <c r="L92" s="132"/>
      <c r="M92" s="136"/>
      <c r="N92" s="132"/>
      <c r="O92" s="141"/>
      <c r="P92" s="142"/>
      <c r="Q92" s="120"/>
      <c r="R92" s="120"/>
      <c r="S92" s="136"/>
      <c r="T92" s="134"/>
      <c r="U92" s="134"/>
      <c r="V92" s="136"/>
      <c r="W92" s="134"/>
      <c r="X92" s="134"/>
      <c r="Y92" s="240"/>
      <c r="Z92" s="240"/>
      <c r="AA92" s="240"/>
      <c r="AB92" s="240"/>
      <c r="AC92" s="134"/>
      <c r="AD92" s="134"/>
      <c r="AE92" s="134"/>
      <c r="AF92" s="134"/>
      <c r="AG92" s="134"/>
      <c r="AH92" s="132"/>
      <c r="AI92" s="138"/>
      <c r="AJ92" s="138"/>
      <c r="AK92" s="138"/>
      <c r="AL92" s="138"/>
      <c r="AM92" s="143"/>
      <c r="AN92" s="91"/>
      <c r="BC92" s="76"/>
      <c r="BD92" s="76"/>
      <c r="BE92" s="76"/>
      <c r="BF92" s="76"/>
      <c r="BG92" s="76"/>
      <c r="BH92" s="76"/>
    </row>
    <row r="93" spans="1:60" s="5" customFormat="1" ht="15" customHeight="1" x14ac:dyDescent="0.2">
      <c r="A93" s="144"/>
      <c r="B93" s="130"/>
      <c r="C93" s="457" t="s">
        <v>176</v>
      </c>
      <c r="D93" s="457"/>
      <c r="E93" s="457"/>
      <c r="F93" s="457"/>
      <c r="G93" s="457"/>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8"/>
      <c r="AN93" s="91"/>
      <c r="BC93" s="76"/>
      <c r="BD93" s="76"/>
      <c r="BE93" s="76"/>
      <c r="BF93" s="76"/>
      <c r="BG93" s="76"/>
      <c r="BH93" s="76"/>
    </row>
    <row r="94" spans="1:60" s="5" customFormat="1" ht="15" customHeight="1" x14ac:dyDescent="0.2">
      <c r="A94" s="144"/>
      <c r="B94" s="130"/>
      <c r="C94" s="457"/>
      <c r="D94" s="457"/>
      <c r="E94" s="457"/>
      <c r="F94" s="457"/>
      <c r="G94" s="457"/>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8"/>
      <c r="AN94" s="91"/>
      <c r="BC94" s="76"/>
      <c r="BD94" s="76"/>
      <c r="BE94" s="76"/>
      <c r="BF94" s="76"/>
      <c r="BG94" s="76"/>
      <c r="BH94" s="76"/>
    </row>
    <row r="95" spans="1:60" s="5" customFormat="1" ht="15" customHeight="1" x14ac:dyDescent="0.2">
      <c r="A95" s="144"/>
      <c r="B95" s="177" t="s">
        <v>177</v>
      </c>
      <c r="C95" s="178"/>
      <c r="D95" s="178"/>
      <c r="E95" s="178"/>
      <c r="F95" s="229"/>
      <c r="G95" s="229"/>
      <c r="H95" s="229"/>
      <c r="I95" s="229"/>
      <c r="J95" s="152"/>
      <c r="K95" s="153"/>
      <c r="L95" s="153"/>
      <c r="M95" s="152"/>
      <c r="N95" s="153"/>
      <c r="O95" s="154"/>
      <c r="P95" s="155"/>
      <c r="Q95" s="115"/>
      <c r="R95" s="115"/>
      <c r="S95" s="152"/>
      <c r="T95" s="116"/>
      <c r="U95" s="116"/>
      <c r="V95" s="152"/>
      <c r="W95" s="116"/>
      <c r="X95" s="116"/>
      <c r="Y95" s="229"/>
      <c r="Z95" s="229"/>
      <c r="AA95" s="229"/>
      <c r="AB95" s="229"/>
      <c r="AC95" s="116"/>
      <c r="AD95" s="116"/>
      <c r="AE95" s="116"/>
      <c r="AF95" s="116"/>
      <c r="AG95" s="116"/>
      <c r="AH95" s="153"/>
      <c r="AI95" s="157"/>
      <c r="AJ95" s="157"/>
      <c r="AK95" s="157"/>
      <c r="AL95" s="157"/>
      <c r="AM95" s="179"/>
      <c r="AN95" s="91"/>
      <c r="BC95" s="76"/>
      <c r="BD95" s="76"/>
      <c r="BE95" s="76"/>
      <c r="BF95" s="76"/>
      <c r="BG95" s="76"/>
      <c r="BH95" s="76"/>
    </row>
    <row r="96" spans="1:60" s="5" customFormat="1" ht="18.75" customHeight="1" x14ac:dyDescent="0.2">
      <c r="A96" s="360" t="s">
        <v>139</v>
      </c>
      <c r="B96" s="361"/>
      <c r="C96" s="361"/>
      <c r="D96" s="361"/>
      <c r="E96" s="361"/>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4"/>
      <c r="AN96" s="91"/>
    </row>
    <row r="97" spans="1:60" ht="18" customHeight="1" x14ac:dyDescent="0.2">
      <c r="A97" s="360" t="s">
        <v>38</v>
      </c>
      <c r="B97" s="389"/>
      <c r="C97" s="389"/>
      <c r="D97" s="389"/>
      <c r="E97" s="390"/>
      <c r="F97" s="360" t="s">
        <v>41</v>
      </c>
      <c r="G97" s="389"/>
      <c r="H97" s="389"/>
      <c r="I97" s="389"/>
      <c r="J97" s="389"/>
      <c r="K97" s="367" t="s">
        <v>39</v>
      </c>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c r="AK97" s="367"/>
      <c r="AL97" s="367"/>
      <c r="AM97" s="367"/>
      <c r="AN97" s="92"/>
      <c r="BC97" s="72"/>
      <c r="BD97" s="72"/>
      <c r="BE97" s="72"/>
      <c r="BF97" s="72"/>
      <c r="BG97" s="72"/>
      <c r="BH97" s="72"/>
    </row>
    <row r="98" spans="1:60" ht="9.75" customHeight="1" x14ac:dyDescent="0.2">
      <c r="A98" s="368"/>
      <c r="B98" s="368"/>
      <c r="C98" s="368"/>
      <c r="D98" s="368"/>
      <c r="E98" s="368"/>
      <c r="F98" s="362"/>
      <c r="G98" s="362"/>
      <c r="H98" s="362"/>
      <c r="I98" s="362"/>
      <c r="J98" s="362"/>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92"/>
      <c r="BC98" s="72"/>
      <c r="BD98" s="72"/>
      <c r="BE98" s="72"/>
      <c r="BF98" s="72"/>
      <c r="BG98" s="72"/>
      <c r="BH98" s="72"/>
    </row>
    <row r="99" spans="1:60" ht="9.75" customHeight="1" x14ac:dyDescent="0.2">
      <c r="A99" s="368"/>
      <c r="B99" s="368"/>
      <c r="C99" s="368"/>
      <c r="D99" s="368"/>
      <c r="E99" s="368"/>
      <c r="F99" s="362"/>
      <c r="G99" s="362"/>
      <c r="H99" s="362"/>
      <c r="I99" s="362"/>
      <c r="J99" s="362"/>
      <c r="K99" s="359"/>
      <c r="L99" s="359"/>
      <c r="M99" s="359"/>
      <c r="N99" s="359"/>
      <c r="O99" s="359"/>
      <c r="P99" s="359"/>
      <c r="Q99" s="359"/>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92"/>
      <c r="BC99" s="72"/>
      <c r="BD99" s="72"/>
      <c r="BE99" s="72"/>
      <c r="BF99" s="72"/>
      <c r="BG99" s="72"/>
      <c r="BH99" s="72"/>
    </row>
    <row r="100" spans="1:60" ht="9.75" customHeight="1" x14ac:dyDescent="0.2">
      <c r="A100" s="368"/>
      <c r="B100" s="368"/>
      <c r="C100" s="368"/>
      <c r="D100" s="368"/>
      <c r="E100" s="368"/>
      <c r="F100" s="362"/>
      <c r="G100" s="362"/>
      <c r="H100" s="362"/>
      <c r="I100" s="362"/>
      <c r="J100" s="362"/>
      <c r="K100" s="359"/>
      <c r="L100" s="359"/>
      <c r="M100" s="359"/>
      <c r="N100" s="359"/>
      <c r="O100" s="359"/>
      <c r="P100" s="359"/>
      <c r="Q100" s="359"/>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92"/>
      <c r="BC100" s="72"/>
      <c r="BD100" s="72"/>
      <c r="BE100" s="72"/>
      <c r="BF100" s="72"/>
      <c r="BG100" s="72"/>
      <c r="BH100" s="72"/>
    </row>
    <row r="101" spans="1:60" ht="9.75" customHeight="1" x14ac:dyDescent="0.2">
      <c r="A101" s="368"/>
      <c r="B101" s="368"/>
      <c r="C101" s="368"/>
      <c r="D101" s="368"/>
      <c r="E101" s="368"/>
      <c r="F101" s="362"/>
      <c r="G101" s="362"/>
      <c r="H101" s="362"/>
      <c r="I101" s="362"/>
      <c r="J101" s="362"/>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92"/>
      <c r="BC101" s="72"/>
      <c r="BD101" s="72"/>
      <c r="BE101" s="72"/>
      <c r="BF101" s="72"/>
      <c r="BG101" s="72"/>
      <c r="BH101" s="72"/>
    </row>
    <row r="102" spans="1:60" ht="9.75" customHeight="1" x14ac:dyDescent="0.2">
      <c r="A102" s="368"/>
      <c r="B102" s="368"/>
      <c r="C102" s="368"/>
      <c r="D102" s="368"/>
      <c r="E102" s="368"/>
      <c r="F102" s="362"/>
      <c r="G102" s="362"/>
      <c r="H102" s="362"/>
      <c r="I102" s="362"/>
      <c r="J102" s="362"/>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92"/>
      <c r="BC102" s="72"/>
      <c r="BD102" s="72"/>
      <c r="BE102" s="72"/>
      <c r="BF102" s="72"/>
      <c r="BG102" s="72"/>
      <c r="BH102" s="72"/>
    </row>
    <row r="103" spans="1:60" ht="9.75" customHeight="1" x14ac:dyDescent="0.2">
      <c r="A103" s="368"/>
      <c r="B103" s="368"/>
      <c r="C103" s="368"/>
      <c r="D103" s="368"/>
      <c r="E103" s="368"/>
      <c r="F103" s="362"/>
      <c r="G103" s="362"/>
      <c r="H103" s="362"/>
      <c r="I103" s="362"/>
      <c r="J103" s="362"/>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92"/>
      <c r="BC103" s="72"/>
      <c r="BD103" s="72"/>
      <c r="BE103" s="72"/>
      <c r="BF103" s="72"/>
      <c r="BG103" s="72"/>
      <c r="BH103" s="72"/>
    </row>
    <row r="104" spans="1:60" ht="9.75" customHeight="1" x14ac:dyDescent="0.2">
      <c r="A104" s="368"/>
      <c r="B104" s="368"/>
      <c r="C104" s="368"/>
      <c r="D104" s="368"/>
      <c r="E104" s="368"/>
      <c r="F104" s="362"/>
      <c r="G104" s="362"/>
      <c r="H104" s="362"/>
      <c r="I104" s="362"/>
      <c r="J104" s="362"/>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92"/>
      <c r="BC104" s="72"/>
      <c r="BD104" s="72"/>
      <c r="BE104" s="72"/>
      <c r="BF104" s="72"/>
      <c r="BG104" s="72"/>
      <c r="BH104" s="72"/>
    </row>
    <row r="105" spans="1:60" ht="9.75" customHeight="1" x14ac:dyDescent="0.2">
      <c r="A105" s="368"/>
      <c r="B105" s="368"/>
      <c r="C105" s="368"/>
      <c r="D105" s="368"/>
      <c r="E105" s="368"/>
      <c r="F105" s="362"/>
      <c r="G105" s="362"/>
      <c r="H105" s="362"/>
      <c r="I105" s="362"/>
      <c r="J105" s="362"/>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92"/>
      <c r="BC105" s="72"/>
      <c r="BD105" s="72"/>
      <c r="BE105" s="72"/>
      <c r="BF105" s="72"/>
      <c r="BG105" s="72"/>
      <c r="BH105" s="72"/>
    </row>
    <row r="106" spans="1:60" ht="9.75" customHeight="1" x14ac:dyDescent="0.2">
      <c r="A106" s="368"/>
      <c r="B106" s="368"/>
      <c r="C106" s="368"/>
      <c r="D106" s="368"/>
      <c r="E106" s="368"/>
      <c r="F106" s="362"/>
      <c r="G106" s="362"/>
      <c r="H106" s="362"/>
      <c r="I106" s="362"/>
      <c r="J106" s="362"/>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92"/>
      <c r="BC106" s="72"/>
      <c r="BD106" s="72"/>
      <c r="BE106" s="72"/>
      <c r="BF106" s="72"/>
      <c r="BG106" s="72"/>
      <c r="BH106" s="72"/>
    </row>
    <row r="107" spans="1:60" ht="9.75" customHeight="1" x14ac:dyDescent="0.2">
      <c r="A107" s="368"/>
      <c r="B107" s="368"/>
      <c r="C107" s="368"/>
      <c r="D107" s="368"/>
      <c r="E107" s="368"/>
      <c r="F107" s="362"/>
      <c r="G107" s="362"/>
      <c r="H107" s="362"/>
      <c r="I107" s="362"/>
      <c r="J107" s="362"/>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92"/>
      <c r="BC107" s="72"/>
      <c r="BD107" s="72"/>
      <c r="BE107" s="72"/>
      <c r="BF107" s="72"/>
      <c r="BG107" s="72"/>
      <c r="BH107" s="72"/>
    </row>
    <row r="108" spans="1:60" ht="9.75" customHeight="1" x14ac:dyDescent="0.2">
      <c r="A108" s="368"/>
      <c r="B108" s="368"/>
      <c r="C108" s="368"/>
      <c r="D108" s="368"/>
      <c r="E108" s="368"/>
      <c r="F108" s="362"/>
      <c r="G108" s="362"/>
      <c r="H108" s="362"/>
      <c r="I108" s="362"/>
      <c r="J108" s="362"/>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92"/>
      <c r="BC108" s="72"/>
      <c r="BD108" s="72"/>
      <c r="BE108" s="72"/>
      <c r="BF108" s="72"/>
      <c r="BG108" s="72"/>
      <c r="BH108" s="72"/>
    </row>
    <row r="109" spans="1:60" ht="9.75" customHeight="1" x14ac:dyDescent="0.2">
      <c r="A109" s="368"/>
      <c r="B109" s="368"/>
      <c r="C109" s="368"/>
      <c r="D109" s="368"/>
      <c r="E109" s="368"/>
      <c r="F109" s="362"/>
      <c r="G109" s="362"/>
      <c r="H109" s="362"/>
      <c r="I109" s="362"/>
      <c r="J109" s="362"/>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92"/>
      <c r="BC109" s="72"/>
      <c r="BD109" s="72"/>
      <c r="BE109" s="72"/>
      <c r="BF109" s="72"/>
      <c r="BG109" s="72"/>
      <c r="BH109" s="72"/>
    </row>
    <row r="110" spans="1:60" ht="9.75" customHeight="1" x14ac:dyDescent="0.2">
      <c r="A110" s="368"/>
      <c r="B110" s="368"/>
      <c r="C110" s="368"/>
      <c r="D110" s="368"/>
      <c r="E110" s="368"/>
      <c r="F110" s="362"/>
      <c r="G110" s="362"/>
      <c r="H110" s="362"/>
      <c r="I110" s="362"/>
      <c r="J110" s="362"/>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92"/>
      <c r="BC110" s="72"/>
      <c r="BD110" s="72"/>
      <c r="BE110" s="72"/>
      <c r="BF110" s="72"/>
      <c r="BG110" s="72"/>
      <c r="BH110" s="72"/>
    </row>
    <row r="111" spans="1:60" ht="9.75" customHeight="1" x14ac:dyDescent="0.2">
      <c r="A111" s="368"/>
      <c r="B111" s="368"/>
      <c r="C111" s="368"/>
      <c r="D111" s="368"/>
      <c r="E111" s="368"/>
      <c r="F111" s="362"/>
      <c r="G111" s="362"/>
      <c r="H111" s="362"/>
      <c r="I111" s="362"/>
      <c r="J111" s="362"/>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92"/>
      <c r="BC111" s="72"/>
      <c r="BD111" s="72"/>
      <c r="BE111" s="72"/>
      <c r="BF111" s="72"/>
      <c r="BG111" s="72"/>
      <c r="BH111" s="72"/>
    </row>
    <row r="112" spans="1:60" ht="9.75" customHeight="1" thickBot="1" x14ac:dyDescent="0.25">
      <c r="A112" s="391"/>
      <c r="B112" s="392"/>
      <c r="C112" s="392"/>
      <c r="D112" s="392"/>
      <c r="E112" s="393"/>
      <c r="F112" s="394"/>
      <c r="G112" s="395"/>
      <c r="H112" s="395"/>
      <c r="I112" s="395"/>
      <c r="J112" s="396"/>
      <c r="K112" s="473"/>
      <c r="L112" s="473"/>
      <c r="M112" s="473"/>
      <c r="N112" s="473"/>
      <c r="O112" s="473"/>
      <c r="P112" s="473"/>
      <c r="Q112" s="473"/>
      <c r="R112" s="473"/>
      <c r="S112" s="473"/>
      <c r="T112" s="473"/>
      <c r="U112" s="473"/>
      <c r="V112" s="473"/>
      <c r="W112" s="473"/>
      <c r="X112" s="473"/>
      <c r="Y112" s="473"/>
      <c r="Z112" s="473"/>
      <c r="AA112" s="473"/>
      <c r="AB112" s="473"/>
      <c r="AC112" s="473"/>
      <c r="AD112" s="473"/>
      <c r="AE112" s="473"/>
      <c r="AF112" s="473"/>
      <c r="AG112" s="473"/>
      <c r="AH112" s="473"/>
      <c r="AI112" s="473"/>
      <c r="AJ112" s="473"/>
      <c r="AK112" s="473"/>
      <c r="AL112" s="473"/>
      <c r="AM112" s="473"/>
      <c r="AN112" s="92"/>
      <c r="BC112" s="72"/>
      <c r="BD112" s="72"/>
      <c r="BE112" s="72"/>
      <c r="BF112" s="72"/>
      <c r="BG112" s="72"/>
      <c r="BH112" s="72"/>
    </row>
    <row r="113" spans="1:60" ht="22.5" customHeight="1" thickTop="1" x14ac:dyDescent="0.2">
      <c r="A113" s="397" t="s">
        <v>75</v>
      </c>
      <c r="B113" s="398"/>
      <c r="C113" s="398"/>
      <c r="D113" s="398"/>
      <c r="E113" s="398"/>
      <c r="F113" s="399">
        <f>SUM(F98:J112)</f>
        <v>0</v>
      </c>
      <c r="G113" s="400"/>
      <c r="H113" s="400"/>
      <c r="I113" s="400"/>
      <c r="J113" s="401"/>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59"/>
      <c r="AL113" s="459"/>
      <c r="AM113" s="459"/>
      <c r="AN113" s="92"/>
      <c r="BC113" s="72"/>
      <c r="BD113" s="72"/>
      <c r="BE113" s="72"/>
      <c r="BF113" s="72"/>
      <c r="BG113" s="72"/>
      <c r="BH113" s="72"/>
    </row>
    <row r="114" spans="1:60" ht="11.25" customHeight="1" x14ac:dyDescent="0.2">
      <c r="A114" s="180"/>
      <c r="B114" s="181"/>
      <c r="C114" s="181"/>
      <c r="D114" s="181"/>
      <c r="E114" s="181"/>
      <c r="F114" s="182"/>
      <c r="G114" s="182"/>
      <c r="H114" s="182"/>
      <c r="I114" s="182"/>
      <c r="J114" s="182"/>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4"/>
      <c r="AN114" s="92"/>
      <c r="BC114" s="72"/>
      <c r="BD114" s="72"/>
      <c r="BE114" s="72"/>
      <c r="BF114" s="72"/>
      <c r="BG114" s="72"/>
      <c r="BH114" s="72"/>
    </row>
    <row r="115" spans="1:60" ht="6" customHeight="1" x14ac:dyDescent="0.2">
      <c r="A115" s="159"/>
      <c r="B115" s="122"/>
      <c r="C115" s="131"/>
      <c r="D115" s="134"/>
      <c r="E115" s="136"/>
      <c r="F115" s="134"/>
      <c r="G115" s="134"/>
      <c r="H115" s="134"/>
      <c r="I115" s="134"/>
      <c r="J115" s="132"/>
      <c r="K115" s="132"/>
      <c r="L115" s="132"/>
      <c r="M115" s="132"/>
      <c r="N115" s="132"/>
      <c r="O115" s="122"/>
      <c r="P115" s="142"/>
      <c r="Q115" s="159"/>
      <c r="R115" s="159"/>
      <c r="S115" s="132"/>
      <c r="T115" s="134"/>
      <c r="U115" s="132"/>
      <c r="V115" s="132"/>
      <c r="W115" s="153"/>
      <c r="X115" s="153"/>
      <c r="Y115" s="116"/>
      <c r="Z115" s="116"/>
      <c r="AA115" s="116"/>
      <c r="AB115" s="122"/>
      <c r="AC115" s="151"/>
      <c r="AD115" s="153"/>
      <c r="AE115" s="153"/>
      <c r="AF115" s="153"/>
      <c r="AG115" s="153"/>
      <c r="AH115" s="153"/>
      <c r="AI115" s="157"/>
      <c r="AJ115" s="157"/>
      <c r="AK115" s="157"/>
      <c r="AL115" s="157"/>
      <c r="AM115" s="153"/>
      <c r="AN115" s="159"/>
    </row>
    <row r="116" spans="1:60" ht="18.75" customHeight="1" x14ac:dyDescent="0.2">
      <c r="A116" s="185" t="s">
        <v>86</v>
      </c>
      <c r="B116" s="116"/>
      <c r="C116" s="151"/>
      <c r="D116" s="116"/>
      <c r="E116" s="152"/>
      <c r="F116" s="116"/>
      <c r="G116" s="116"/>
      <c r="H116" s="116"/>
      <c r="I116" s="116"/>
      <c r="J116" s="153"/>
      <c r="K116" s="153"/>
      <c r="L116" s="153"/>
      <c r="M116" s="153"/>
      <c r="N116" s="153"/>
      <c r="O116" s="154"/>
      <c r="P116" s="155"/>
      <c r="Q116" s="156"/>
      <c r="R116" s="156"/>
      <c r="S116" s="153"/>
      <c r="T116" s="116"/>
      <c r="U116" s="153"/>
      <c r="V116" s="158"/>
      <c r="W116" s="380" t="s">
        <v>69</v>
      </c>
      <c r="X116" s="371"/>
      <c r="Y116" s="371"/>
      <c r="Z116" s="372"/>
      <c r="AA116" s="381" t="str">
        <f>IF(L5="","",VLOOKUP(L5,$A$171:$H$214,3,0))</f>
        <v/>
      </c>
      <c r="AB116" s="382"/>
      <c r="AC116" s="382"/>
      <c r="AD116" s="371" t="s">
        <v>55</v>
      </c>
      <c r="AE116" s="372"/>
      <c r="AF116" s="380" t="s">
        <v>40</v>
      </c>
      <c r="AG116" s="371"/>
      <c r="AH116" s="372"/>
      <c r="AI116" s="369">
        <f>ROUNDDOWN($F$141/1000,0)</f>
        <v>0</v>
      </c>
      <c r="AJ116" s="370"/>
      <c r="AK116" s="370"/>
      <c r="AL116" s="371" t="s">
        <v>55</v>
      </c>
      <c r="AM116" s="372"/>
      <c r="AN116" s="92"/>
    </row>
    <row r="117" spans="1:60" ht="18.75" customHeight="1" x14ac:dyDescent="0.2">
      <c r="A117" s="117" t="s">
        <v>37</v>
      </c>
      <c r="B117" s="235"/>
      <c r="C117" s="118"/>
      <c r="D117" s="118"/>
      <c r="E117" s="118"/>
      <c r="F117" s="118"/>
      <c r="G117" s="118"/>
      <c r="H117" s="377"/>
      <c r="I117" s="378"/>
      <c r="J117" s="379"/>
      <c r="K117" s="363" t="s">
        <v>147</v>
      </c>
      <c r="L117" s="364"/>
      <c r="M117" s="364"/>
      <c r="N117" s="364"/>
      <c r="O117" s="364"/>
      <c r="P117" s="364"/>
      <c r="Q117" s="364"/>
      <c r="R117" s="364"/>
      <c r="S117" s="364"/>
      <c r="T117" s="364"/>
      <c r="U117" s="364"/>
      <c r="V117" s="364"/>
      <c r="W117" s="364"/>
      <c r="X117" s="364"/>
      <c r="Y117" s="364"/>
      <c r="Z117" s="364"/>
      <c r="AA117" s="230"/>
      <c r="AB117" s="230"/>
      <c r="AC117" s="230"/>
      <c r="AD117" s="365" t="s">
        <v>146</v>
      </c>
      <c r="AE117" s="365"/>
      <c r="AF117" s="365"/>
      <c r="AG117" s="365"/>
      <c r="AH117" s="365"/>
      <c r="AI117" s="365"/>
      <c r="AJ117" s="365"/>
      <c r="AK117" s="365"/>
      <c r="AL117" s="365"/>
      <c r="AM117" s="366"/>
      <c r="AN117" s="92"/>
    </row>
    <row r="118" spans="1:60" ht="25.5" customHeight="1" x14ac:dyDescent="0.2">
      <c r="A118" s="119"/>
      <c r="B118" s="120"/>
      <c r="C118" s="373" t="s">
        <v>193</v>
      </c>
      <c r="D118" s="373"/>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4"/>
      <c r="AN118" s="92"/>
    </row>
    <row r="119" spans="1:60" ht="25.5" customHeight="1" x14ac:dyDescent="0.2">
      <c r="A119" s="186"/>
      <c r="B119" s="187"/>
      <c r="C119" s="375"/>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c r="AE119" s="375"/>
      <c r="AF119" s="375"/>
      <c r="AG119" s="375"/>
      <c r="AH119" s="375"/>
      <c r="AI119" s="375"/>
      <c r="AJ119" s="375"/>
      <c r="AK119" s="375"/>
      <c r="AL119" s="375"/>
      <c r="AM119" s="376"/>
      <c r="AN119" s="92"/>
    </row>
    <row r="120" spans="1:60" ht="17.25" customHeight="1" x14ac:dyDescent="0.2">
      <c r="A120" s="123" t="s">
        <v>158</v>
      </c>
      <c r="B120" s="188"/>
      <c r="C120" s="189"/>
      <c r="D120" s="190"/>
      <c r="E120" s="191"/>
      <c r="F120" s="235"/>
      <c r="G120" s="235"/>
      <c r="H120" s="235"/>
      <c r="I120" s="235"/>
      <c r="J120" s="190"/>
      <c r="K120" s="192"/>
      <c r="L120" s="192"/>
      <c r="M120" s="190"/>
      <c r="N120" s="192"/>
      <c r="O120" s="193"/>
      <c r="P120" s="194"/>
      <c r="Q120" s="195"/>
      <c r="R120" s="195"/>
      <c r="S120" s="190"/>
      <c r="T120" s="118"/>
      <c r="U120" s="118"/>
      <c r="V120" s="190"/>
      <c r="W120" s="118"/>
      <c r="X120" s="118"/>
      <c r="Y120" s="235"/>
      <c r="Z120" s="235"/>
      <c r="AA120" s="235"/>
      <c r="AB120" s="235"/>
      <c r="AC120" s="118"/>
      <c r="AD120" s="118"/>
      <c r="AE120" s="118"/>
      <c r="AF120" s="118"/>
      <c r="AG120" s="118"/>
      <c r="AH120" s="192"/>
      <c r="AI120" s="196"/>
      <c r="AJ120" s="196"/>
      <c r="AK120" s="196"/>
      <c r="AL120" s="196"/>
      <c r="AM120" s="197"/>
      <c r="AN120" s="92"/>
    </row>
    <row r="121" spans="1:60" ht="17.25" customHeight="1" x14ac:dyDescent="0.2">
      <c r="A121" s="149"/>
      <c r="B121" s="131" t="s">
        <v>172</v>
      </c>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9"/>
      <c r="AN121" s="92"/>
    </row>
    <row r="122" spans="1:60" ht="13.5" customHeight="1" x14ac:dyDescent="0.2">
      <c r="A122" s="149"/>
      <c r="B122" s="131" t="s">
        <v>173</v>
      </c>
      <c r="C122" s="13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4"/>
      <c r="AN122" s="92"/>
    </row>
    <row r="123" spans="1:60" ht="17.25" customHeight="1" x14ac:dyDescent="0.2">
      <c r="A123" s="149"/>
      <c r="B123" s="383" t="s">
        <v>186</v>
      </c>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c r="AC123" s="384"/>
      <c r="AD123" s="384"/>
      <c r="AE123" s="384"/>
      <c r="AF123" s="384"/>
      <c r="AG123" s="384"/>
      <c r="AH123" s="384"/>
      <c r="AI123" s="384"/>
      <c r="AJ123" s="384"/>
      <c r="AK123" s="384"/>
      <c r="AL123" s="384"/>
      <c r="AM123" s="385"/>
      <c r="AN123" s="92"/>
    </row>
    <row r="124" spans="1:60" ht="9" customHeight="1" x14ac:dyDescent="0.2">
      <c r="A124" s="149"/>
      <c r="B124" s="386"/>
      <c r="C124" s="387"/>
      <c r="D124" s="387"/>
      <c r="E124" s="387"/>
      <c r="F124" s="387"/>
      <c r="G124" s="387"/>
      <c r="H124" s="387"/>
      <c r="I124" s="387"/>
      <c r="J124" s="387"/>
      <c r="K124" s="387"/>
      <c r="L124" s="387"/>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387"/>
      <c r="AK124" s="387"/>
      <c r="AL124" s="387"/>
      <c r="AM124" s="388"/>
      <c r="AN124" s="92"/>
    </row>
    <row r="125" spans="1:60" ht="18.75" customHeight="1" x14ac:dyDescent="0.2">
      <c r="A125" s="360" t="s">
        <v>139</v>
      </c>
      <c r="B125" s="361"/>
      <c r="C125" s="361"/>
      <c r="D125" s="361"/>
      <c r="E125" s="361"/>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7"/>
      <c r="AN125" s="92"/>
    </row>
    <row r="126" spans="1:60" ht="18" customHeight="1" x14ac:dyDescent="0.2">
      <c r="A126" s="360" t="s">
        <v>38</v>
      </c>
      <c r="B126" s="389"/>
      <c r="C126" s="389"/>
      <c r="D126" s="389"/>
      <c r="E126" s="390"/>
      <c r="F126" s="360" t="s">
        <v>41</v>
      </c>
      <c r="G126" s="389"/>
      <c r="H126" s="389"/>
      <c r="I126" s="389"/>
      <c r="J126" s="389"/>
      <c r="K126" s="367" t="s">
        <v>39</v>
      </c>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c r="AK126" s="367"/>
      <c r="AL126" s="367"/>
      <c r="AM126" s="367"/>
      <c r="AN126" s="92"/>
    </row>
    <row r="127" spans="1:60" ht="9.75" customHeight="1" x14ac:dyDescent="0.2">
      <c r="A127" s="368"/>
      <c r="B127" s="368"/>
      <c r="C127" s="368"/>
      <c r="D127" s="368"/>
      <c r="E127" s="368"/>
      <c r="F127" s="362"/>
      <c r="G127" s="362"/>
      <c r="H127" s="362"/>
      <c r="I127" s="362"/>
      <c r="J127" s="362"/>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92"/>
    </row>
    <row r="128" spans="1:60" ht="9.75" customHeight="1" x14ac:dyDescent="0.2">
      <c r="A128" s="368"/>
      <c r="B128" s="368"/>
      <c r="C128" s="368"/>
      <c r="D128" s="368"/>
      <c r="E128" s="368"/>
      <c r="F128" s="362"/>
      <c r="G128" s="362"/>
      <c r="H128" s="362"/>
      <c r="I128" s="362"/>
      <c r="J128" s="362"/>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92"/>
    </row>
    <row r="129" spans="1:40" ht="9.75" customHeight="1" x14ac:dyDescent="0.2">
      <c r="A129" s="368"/>
      <c r="B129" s="368"/>
      <c r="C129" s="368"/>
      <c r="D129" s="368"/>
      <c r="E129" s="368"/>
      <c r="F129" s="362"/>
      <c r="G129" s="362"/>
      <c r="H129" s="362"/>
      <c r="I129" s="362"/>
      <c r="J129" s="362"/>
      <c r="K129" s="359"/>
      <c r="L129" s="359"/>
      <c r="M129" s="359"/>
      <c r="N129" s="359"/>
      <c r="O129" s="359"/>
      <c r="P129" s="359"/>
      <c r="Q129" s="359"/>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92"/>
    </row>
    <row r="130" spans="1:40" ht="9.75" customHeight="1" x14ac:dyDescent="0.2">
      <c r="A130" s="368"/>
      <c r="B130" s="368"/>
      <c r="C130" s="368"/>
      <c r="D130" s="368"/>
      <c r="E130" s="368"/>
      <c r="F130" s="362"/>
      <c r="G130" s="362"/>
      <c r="H130" s="362"/>
      <c r="I130" s="362"/>
      <c r="J130" s="362"/>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92"/>
    </row>
    <row r="131" spans="1:40" ht="9.75" customHeight="1" x14ac:dyDescent="0.2">
      <c r="A131" s="368"/>
      <c r="B131" s="368"/>
      <c r="C131" s="368"/>
      <c r="D131" s="368"/>
      <c r="E131" s="368"/>
      <c r="F131" s="362"/>
      <c r="G131" s="362"/>
      <c r="H131" s="362"/>
      <c r="I131" s="362"/>
      <c r="J131" s="362"/>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92"/>
    </row>
    <row r="132" spans="1:40" ht="9.75" customHeight="1" x14ac:dyDescent="0.2">
      <c r="A132" s="368"/>
      <c r="B132" s="368"/>
      <c r="C132" s="368"/>
      <c r="D132" s="368"/>
      <c r="E132" s="368"/>
      <c r="F132" s="362"/>
      <c r="G132" s="362"/>
      <c r="H132" s="362"/>
      <c r="I132" s="362"/>
      <c r="J132" s="362"/>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92"/>
    </row>
    <row r="133" spans="1:40" ht="9.75" customHeight="1" x14ac:dyDescent="0.2">
      <c r="A133" s="368"/>
      <c r="B133" s="368"/>
      <c r="C133" s="368"/>
      <c r="D133" s="368"/>
      <c r="E133" s="368"/>
      <c r="F133" s="362"/>
      <c r="G133" s="362"/>
      <c r="H133" s="362"/>
      <c r="I133" s="362"/>
      <c r="J133" s="362"/>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92"/>
    </row>
    <row r="134" spans="1:40" ht="9.75" customHeight="1" x14ac:dyDescent="0.2">
      <c r="A134" s="368"/>
      <c r="B134" s="368"/>
      <c r="C134" s="368"/>
      <c r="D134" s="368"/>
      <c r="E134" s="368"/>
      <c r="F134" s="362"/>
      <c r="G134" s="362"/>
      <c r="H134" s="362"/>
      <c r="I134" s="362"/>
      <c r="J134" s="362"/>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92"/>
    </row>
    <row r="135" spans="1:40" ht="9.75" customHeight="1" x14ac:dyDescent="0.2">
      <c r="A135" s="368"/>
      <c r="B135" s="368"/>
      <c r="C135" s="368"/>
      <c r="D135" s="368"/>
      <c r="E135" s="368"/>
      <c r="F135" s="362"/>
      <c r="G135" s="362"/>
      <c r="H135" s="362"/>
      <c r="I135" s="362"/>
      <c r="J135" s="362"/>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92"/>
    </row>
    <row r="136" spans="1:40" ht="9.75" customHeight="1" x14ac:dyDescent="0.2">
      <c r="A136" s="368"/>
      <c r="B136" s="368"/>
      <c r="C136" s="368"/>
      <c r="D136" s="368"/>
      <c r="E136" s="368"/>
      <c r="F136" s="362"/>
      <c r="G136" s="362"/>
      <c r="H136" s="362"/>
      <c r="I136" s="362"/>
      <c r="J136" s="362"/>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92"/>
    </row>
    <row r="137" spans="1:40" ht="9.75" customHeight="1" x14ac:dyDescent="0.2">
      <c r="A137" s="368"/>
      <c r="B137" s="368"/>
      <c r="C137" s="368"/>
      <c r="D137" s="368"/>
      <c r="E137" s="368"/>
      <c r="F137" s="362"/>
      <c r="G137" s="362"/>
      <c r="H137" s="362"/>
      <c r="I137" s="362"/>
      <c r="J137" s="362"/>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92"/>
    </row>
    <row r="138" spans="1:40" ht="9.75" customHeight="1" x14ac:dyDescent="0.2">
      <c r="A138" s="368"/>
      <c r="B138" s="368"/>
      <c r="C138" s="368"/>
      <c r="D138" s="368"/>
      <c r="E138" s="368"/>
      <c r="F138" s="362"/>
      <c r="G138" s="362"/>
      <c r="H138" s="362"/>
      <c r="I138" s="362"/>
      <c r="J138" s="362"/>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92"/>
    </row>
    <row r="139" spans="1:40" ht="9.75" customHeight="1" x14ac:dyDescent="0.2">
      <c r="A139" s="368"/>
      <c r="B139" s="368"/>
      <c r="C139" s="368"/>
      <c r="D139" s="368"/>
      <c r="E139" s="368"/>
      <c r="F139" s="362"/>
      <c r="G139" s="362"/>
      <c r="H139" s="362"/>
      <c r="I139" s="362"/>
      <c r="J139" s="362"/>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92"/>
    </row>
    <row r="140" spans="1:40" ht="9.75" customHeight="1" thickBot="1" x14ac:dyDescent="0.25">
      <c r="A140" s="391"/>
      <c r="B140" s="392"/>
      <c r="C140" s="392"/>
      <c r="D140" s="392"/>
      <c r="E140" s="393"/>
      <c r="F140" s="394"/>
      <c r="G140" s="395"/>
      <c r="H140" s="395"/>
      <c r="I140" s="395"/>
      <c r="J140" s="395"/>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422"/>
      <c r="AM140" s="422"/>
      <c r="AN140" s="159"/>
    </row>
    <row r="141" spans="1:40" ht="22.5" customHeight="1" thickTop="1" x14ac:dyDescent="0.2">
      <c r="A141" s="397" t="s">
        <v>181</v>
      </c>
      <c r="B141" s="398"/>
      <c r="C141" s="398"/>
      <c r="D141" s="398"/>
      <c r="E141" s="461"/>
      <c r="F141" s="462">
        <f>SUM(F127:J140)</f>
        <v>0</v>
      </c>
      <c r="G141" s="463"/>
      <c r="H141" s="463"/>
      <c r="I141" s="463"/>
      <c r="J141" s="463"/>
      <c r="K141" s="459"/>
      <c r="L141" s="459"/>
      <c r="M141" s="459"/>
      <c r="N141" s="459"/>
      <c r="O141" s="459"/>
      <c r="P141" s="459"/>
      <c r="Q141" s="459"/>
      <c r="R141" s="459"/>
      <c r="S141" s="459"/>
      <c r="T141" s="459"/>
      <c r="U141" s="459"/>
      <c r="V141" s="459"/>
      <c r="W141" s="459"/>
      <c r="X141" s="459"/>
      <c r="Y141" s="459"/>
      <c r="Z141" s="459"/>
      <c r="AA141" s="459"/>
      <c r="AB141" s="459"/>
      <c r="AC141" s="459"/>
      <c r="AD141" s="459"/>
      <c r="AE141" s="459"/>
      <c r="AF141" s="459"/>
      <c r="AG141" s="459"/>
      <c r="AH141" s="459"/>
      <c r="AI141" s="459"/>
      <c r="AJ141" s="459"/>
      <c r="AK141" s="459"/>
      <c r="AL141" s="459"/>
      <c r="AM141" s="459"/>
      <c r="AN141" s="92"/>
    </row>
    <row r="142" spans="1:40" ht="5.25" customHeight="1" x14ac:dyDescent="0.2">
      <c r="A142" s="162"/>
      <c r="B142" s="162"/>
      <c r="C142" s="162"/>
      <c r="D142" s="162"/>
      <c r="E142" s="162"/>
      <c r="F142" s="200"/>
      <c r="G142" s="200"/>
      <c r="H142" s="200"/>
      <c r="I142" s="200"/>
      <c r="J142" s="200"/>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92"/>
    </row>
    <row r="143" spans="1:40" ht="3.75" customHeight="1" x14ac:dyDescent="0.2">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59"/>
      <c r="AL143" s="159"/>
      <c r="AM143" s="159"/>
      <c r="AN143" s="92"/>
    </row>
    <row r="144" spans="1:40" ht="6" customHeight="1" x14ac:dyDescent="0.2">
      <c r="A144" s="201"/>
      <c r="B144" s="202"/>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4"/>
      <c r="AL144" s="204"/>
      <c r="AM144" s="205"/>
      <c r="AN144" s="92"/>
    </row>
    <row r="145" spans="1:60" s="89" customFormat="1" ht="8.25" customHeight="1" x14ac:dyDescent="0.2">
      <c r="A145" s="206" t="s">
        <v>87</v>
      </c>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8"/>
      <c r="AM145" s="209"/>
      <c r="AN145" s="248"/>
      <c r="BC145" s="90"/>
      <c r="BD145" s="90"/>
      <c r="BE145" s="90"/>
      <c r="BF145" s="90"/>
      <c r="BG145" s="90"/>
      <c r="BH145" s="90"/>
    </row>
    <row r="146" spans="1:60" s="89" customFormat="1" ht="11.25" customHeight="1" x14ac:dyDescent="0.2">
      <c r="A146" s="245" t="s">
        <v>185</v>
      </c>
      <c r="B146" s="242"/>
      <c r="C146" s="242"/>
      <c r="D146" s="242"/>
      <c r="E146" s="242"/>
      <c r="F146" s="242"/>
      <c r="G146" s="242"/>
      <c r="H146" s="242"/>
      <c r="I146" s="242"/>
      <c r="J146" s="242"/>
      <c r="K146" s="242"/>
      <c r="L146" s="242"/>
      <c r="M146" s="242"/>
      <c r="N146" s="242"/>
      <c r="O146" s="242"/>
      <c r="P146" s="242"/>
      <c r="Q146" s="242"/>
      <c r="R146" s="242"/>
      <c r="S146" s="242"/>
      <c r="T146" s="242"/>
      <c r="U146" s="242"/>
      <c r="V146" s="242"/>
      <c r="W146" s="242"/>
      <c r="X146" s="242"/>
      <c r="Y146" s="242"/>
      <c r="Z146" s="242"/>
      <c r="AA146" s="242"/>
      <c r="AB146" s="242"/>
      <c r="AC146" s="242"/>
      <c r="AD146" s="242"/>
      <c r="AE146" s="242"/>
      <c r="AF146" s="242"/>
      <c r="AG146" s="242"/>
      <c r="AH146" s="242"/>
      <c r="AI146" s="242"/>
      <c r="AJ146" s="242"/>
      <c r="AK146" s="242"/>
      <c r="AL146" s="210"/>
      <c r="AM146" s="211"/>
      <c r="AN146" s="248"/>
      <c r="BC146" s="90"/>
      <c r="BD146" s="90"/>
      <c r="BE146" s="90"/>
      <c r="BF146" s="90"/>
      <c r="BG146" s="90"/>
      <c r="BH146" s="90"/>
    </row>
    <row r="147" spans="1:60" s="89" customFormat="1" ht="11.25" customHeight="1" x14ac:dyDescent="0.2">
      <c r="A147" s="206" t="s">
        <v>89</v>
      </c>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12"/>
      <c r="AM147" s="213"/>
      <c r="AN147" s="248"/>
      <c r="BC147" s="90"/>
      <c r="BD147" s="90"/>
      <c r="BE147" s="90"/>
      <c r="BF147" s="90"/>
      <c r="BG147" s="90"/>
      <c r="BH147" s="90"/>
    </row>
    <row r="148" spans="1:60" s="89" customFormat="1" ht="11.25" customHeight="1" x14ac:dyDescent="0.2">
      <c r="A148" s="206" t="s">
        <v>90</v>
      </c>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14"/>
      <c r="AL148" s="208"/>
      <c r="AM148" s="209"/>
      <c r="AN148" s="248"/>
      <c r="BC148" s="90"/>
      <c r="BD148" s="90"/>
      <c r="BE148" s="90"/>
      <c r="BF148" s="90"/>
      <c r="BG148" s="90"/>
      <c r="BH148" s="90"/>
    </row>
    <row r="149" spans="1:60" s="89" customFormat="1" ht="4.5" customHeight="1" x14ac:dyDescent="0.2">
      <c r="A149" s="206"/>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14"/>
      <c r="AL149" s="208"/>
      <c r="AM149" s="209"/>
      <c r="AN149" s="248"/>
      <c r="BC149" s="90"/>
      <c r="BD149" s="90"/>
      <c r="BE149" s="90"/>
      <c r="BF149" s="90"/>
      <c r="BG149" s="90"/>
      <c r="BH149" s="90"/>
    </row>
    <row r="150" spans="1:60" s="89" customFormat="1" ht="11.25" customHeight="1" x14ac:dyDescent="0.2">
      <c r="A150" s="452" t="s">
        <v>97</v>
      </c>
      <c r="B150" s="453"/>
      <c r="C150" s="453"/>
      <c r="D150" s="453"/>
      <c r="E150" s="453"/>
      <c r="F150" s="453"/>
      <c r="G150" s="453"/>
      <c r="H150" s="453"/>
      <c r="I150" s="453"/>
      <c r="J150" s="453"/>
      <c r="K150" s="453"/>
      <c r="L150" s="453"/>
      <c r="M150" s="453"/>
      <c r="N150" s="453"/>
      <c r="O150" s="453"/>
      <c r="P150" s="453"/>
      <c r="Q150" s="453"/>
      <c r="R150" s="453"/>
      <c r="S150" s="453"/>
      <c r="T150" s="453"/>
      <c r="U150" s="453"/>
      <c r="V150" s="453"/>
      <c r="W150" s="453"/>
      <c r="X150" s="453"/>
      <c r="Y150" s="453"/>
      <c r="Z150" s="453"/>
      <c r="AA150" s="453"/>
      <c r="AB150" s="453"/>
      <c r="AC150" s="453"/>
      <c r="AD150" s="453"/>
      <c r="AE150" s="453"/>
      <c r="AF150" s="453"/>
      <c r="AG150" s="453"/>
      <c r="AH150" s="453"/>
      <c r="AI150" s="453"/>
      <c r="AJ150" s="453"/>
      <c r="AK150" s="453"/>
      <c r="AL150" s="208"/>
      <c r="AM150" s="209"/>
      <c r="AN150" s="248"/>
      <c r="BC150" s="90"/>
      <c r="BD150" s="90"/>
      <c r="BE150" s="90"/>
      <c r="BF150" s="90"/>
      <c r="BG150" s="90"/>
      <c r="BH150" s="90"/>
    </row>
    <row r="151" spans="1:60" s="89" customFormat="1" ht="11.25" customHeight="1" x14ac:dyDescent="0.2">
      <c r="A151" s="245" t="s">
        <v>91</v>
      </c>
      <c r="B151" s="242"/>
      <c r="C151" s="242"/>
      <c r="D151" s="242"/>
      <c r="E151" s="242"/>
      <c r="F151" s="242"/>
      <c r="G151" s="242"/>
      <c r="H151" s="242"/>
      <c r="I151" s="242"/>
      <c r="J151" s="242"/>
      <c r="K151" s="242"/>
      <c r="L151" s="242"/>
      <c r="M151" s="242"/>
      <c r="N151" s="242"/>
      <c r="O151" s="242"/>
      <c r="P151" s="242"/>
      <c r="Q151" s="242"/>
      <c r="R151" s="242"/>
      <c r="S151" s="242"/>
      <c r="T151" s="242"/>
      <c r="U151" s="242"/>
      <c r="V151" s="242"/>
      <c r="W151" s="242"/>
      <c r="X151" s="242"/>
      <c r="Y151" s="242"/>
      <c r="Z151" s="242"/>
      <c r="AA151" s="242"/>
      <c r="AB151" s="242"/>
      <c r="AC151" s="242"/>
      <c r="AD151" s="242"/>
      <c r="AE151" s="242"/>
      <c r="AF151" s="242"/>
      <c r="AG151" s="242"/>
      <c r="AH151" s="242"/>
      <c r="AI151" s="242"/>
      <c r="AJ151" s="242"/>
      <c r="AK151" s="242"/>
      <c r="AL151" s="208"/>
      <c r="AM151" s="209"/>
      <c r="AN151" s="248"/>
      <c r="BC151" s="90"/>
      <c r="BD151" s="90"/>
      <c r="BE151" s="90"/>
      <c r="BF151" s="90"/>
      <c r="BG151" s="90"/>
      <c r="BH151" s="90"/>
    </row>
    <row r="152" spans="1:60" s="89" customFormat="1" ht="11.25" customHeight="1" x14ac:dyDescent="0.2">
      <c r="A152" s="245" t="s">
        <v>92</v>
      </c>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4"/>
      <c r="AL152" s="208"/>
      <c r="AM152" s="209"/>
      <c r="AN152" s="248"/>
      <c r="BC152" s="90"/>
      <c r="BD152" s="90"/>
      <c r="BE152" s="90"/>
      <c r="BF152" s="90"/>
      <c r="BG152" s="90"/>
      <c r="BH152" s="90"/>
    </row>
    <row r="153" spans="1:60" s="89" customFormat="1" ht="11.25" customHeight="1" x14ac:dyDescent="0.2">
      <c r="A153" s="245" t="s">
        <v>182</v>
      </c>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4"/>
      <c r="AL153" s="208"/>
      <c r="AM153" s="209"/>
      <c r="AN153" s="248"/>
      <c r="BC153" s="90"/>
      <c r="BD153" s="90"/>
      <c r="BE153" s="90"/>
      <c r="BF153" s="90"/>
      <c r="BG153" s="90"/>
      <c r="BH153" s="90"/>
    </row>
    <row r="154" spans="1:60" s="89" customFormat="1" ht="4.5" customHeight="1" x14ac:dyDescent="0.2">
      <c r="A154" s="24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4"/>
      <c r="AL154" s="208"/>
      <c r="AM154" s="209"/>
      <c r="AN154" s="248"/>
      <c r="BC154" s="90"/>
      <c r="BD154" s="90"/>
      <c r="BE154" s="90"/>
      <c r="BF154" s="90"/>
      <c r="BG154" s="90"/>
      <c r="BH154" s="90"/>
    </row>
    <row r="155" spans="1:60" s="89" customFormat="1" ht="11.25" customHeight="1" x14ac:dyDescent="0.2">
      <c r="A155" s="460" t="s">
        <v>98</v>
      </c>
      <c r="B155" s="453"/>
      <c r="C155" s="453"/>
      <c r="D155" s="453"/>
      <c r="E155" s="453"/>
      <c r="F155" s="453"/>
      <c r="G155" s="453"/>
      <c r="H155" s="453"/>
      <c r="I155" s="453"/>
      <c r="J155" s="453"/>
      <c r="K155" s="453"/>
      <c r="L155" s="453"/>
      <c r="M155" s="453"/>
      <c r="N155" s="453"/>
      <c r="O155" s="453"/>
      <c r="P155" s="453"/>
      <c r="Q155" s="453"/>
      <c r="R155" s="453"/>
      <c r="S155" s="453"/>
      <c r="T155" s="453"/>
      <c r="U155" s="453"/>
      <c r="V155" s="453"/>
      <c r="W155" s="453"/>
      <c r="X155" s="453"/>
      <c r="Y155" s="453"/>
      <c r="Z155" s="453"/>
      <c r="AA155" s="453"/>
      <c r="AB155" s="453"/>
      <c r="AC155" s="453"/>
      <c r="AD155" s="453"/>
      <c r="AE155" s="453"/>
      <c r="AF155" s="453"/>
      <c r="AG155" s="453"/>
      <c r="AH155" s="453"/>
      <c r="AI155" s="453"/>
      <c r="AJ155" s="453"/>
      <c r="AK155" s="453"/>
      <c r="AL155" s="208"/>
      <c r="AM155" s="209"/>
      <c r="AN155" s="248"/>
      <c r="BC155" s="90"/>
      <c r="BD155" s="90"/>
      <c r="BE155" s="90"/>
      <c r="BF155" s="90"/>
      <c r="BG155" s="90"/>
      <c r="BH155" s="90"/>
    </row>
    <row r="156" spans="1:60" s="89" customFormat="1" ht="11.25" customHeight="1" x14ac:dyDescent="0.2">
      <c r="A156" s="245" t="s">
        <v>99</v>
      </c>
      <c r="B156" s="242"/>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42"/>
      <c r="AJ156" s="242"/>
      <c r="AK156" s="242"/>
      <c r="AL156" s="208"/>
      <c r="AM156" s="209"/>
      <c r="AN156" s="248"/>
      <c r="BC156" s="90"/>
      <c r="BD156" s="90"/>
      <c r="BE156" s="90"/>
      <c r="BF156" s="90"/>
      <c r="BG156" s="90"/>
      <c r="BH156" s="90"/>
    </row>
    <row r="157" spans="1:60" s="89" customFormat="1" ht="11.25" customHeight="1" x14ac:dyDescent="0.2">
      <c r="A157" s="245" t="s">
        <v>93</v>
      </c>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c r="AA157" s="242"/>
      <c r="AB157" s="242"/>
      <c r="AC157" s="242"/>
      <c r="AD157" s="242"/>
      <c r="AE157" s="242"/>
      <c r="AF157" s="242"/>
      <c r="AG157" s="242"/>
      <c r="AH157" s="242"/>
      <c r="AI157" s="242"/>
      <c r="AJ157" s="242"/>
      <c r="AK157" s="242"/>
      <c r="AL157" s="208"/>
      <c r="AM157" s="209"/>
      <c r="AN157" s="248"/>
      <c r="BC157" s="90"/>
      <c r="BD157" s="90"/>
      <c r="BE157" s="90"/>
      <c r="BF157" s="90"/>
      <c r="BG157" s="90"/>
      <c r="BH157" s="90"/>
    </row>
    <row r="158" spans="1:60" s="89" customFormat="1" ht="3" customHeight="1" x14ac:dyDescent="0.2">
      <c r="A158" s="245"/>
      <c r="B158" s="242"/>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242"/>
      <c r="AH158" s="242"/>
      <c r="AI158" s="242"/>
      <c r="AJ158" s="242"/>
      <c r="AK158" s="242"/>
      <c r="AL158" s="208"/>
      <c r="AM158" s="209"/>
      <c r="AN158" s="248"/>
      <c r="BC158" s="90"/>
      <c r="BD158" s="90"/>
      <c r="BE158" s="90"/>
      <c r="BF158" s="90"/>
      <c r="BG158" s="90"/>
      <c r="BH158" s="90"/>
    </row>
    <row r="159" spans="1:60" s="89" customFormat="1" ht="11.25" customHeight="1" x14ac:dyDescent="0.2">
      <c r="A159" s="452" t="s">
        <v>88</v>
      </c>
      <c r="B159" s="453"/>
      <c r="C159" s="453"/>
      <c r="D159" s="453"/>
      <c r="E159" s="453"/>
      <c r="F159" s="453"/>
      <c r="G159" s="453"/>
      <c r="H159" s="453"/>
      <c r="I159" s="453"/>
      <c r="J159" s="453"/>
      <c r="K159" s="453"/>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K159" s="453"/>
      <c r="AL159" s="208"/>
      <c r="AM159" s="209"/>
      <c r="AN159" s="248"/>
      <c r="BC159" s="90"/>
      <c r="BD159" s="90"/>
      <c r="BE159" s="90"/>
      <c r="BF159" s="90"/>
      <c r="BG159" s="90"/>
      <c r="BH159" s="90"/>
    </row>
    <row r="160" spans="1:60" s="89" customFormat="1" ht="11.25" customHeight="1" x14ac:dyDescent="0.2">
      <c r="A160" s="245" t="s">
        <v>94</v>
      </c>
      <c r="B160" s="216"/>
      <c r="C160" s="216"/>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08"/>
      <c r="AL160" s="208"/>
      <c r="AM160" s="209"/>
      <c r="AN160" s="248"/>
      <c r="BC160" s="90"/>
      <c r="BD160" s="90"/>
      <c r="BE160" s="90"/>
      <c r="BF160" s="90"/>
      <c r="BG160" s="90"/>
      <c r="BH160" s="90"/>
    </row>
    <row r="161" spans="1:60" s="89" customFormat="1" ht="11.25" customHeight="1" x14ac:dyDescent="0.2">
      <c r="A161" s="245" t="s">
        <v>95</v>
      </c>
      <c r="B161" s="216"/>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08"/>
      <c r="AL161" s="208"/>
      <c r="AM161" s="209"/>
      <c r="AN161" s="248"/>
      <c r="BC161" s="90"/>
      <c r="BD161" s="90"/>
      <c r="BE161" s="90"/>
      <c r="BF161" s="90"/>
      <c r="BG161" s="90"/>
      <c r="BH161" s="90"/>
    </row>
    <row r="162" spans="1:60" s="89" customFormat="1" ht="3" customHeight="1" x14ac:dyDescent="0.2">
      <c r="A162" s="245"/>
      <c r="B162" s="216"/>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c r="Y162" s="216"/>
      <c r="Z162" s="216"/>
      <c r="AA162" s="216"/>
      <c r="AB162" s="216"/>
      <c r="AC162" s="216"/>
      <c r="AD162" s="216"/>
      <c r="AE162" s="216"/>
      <c r="AF162" s="216"/>
      <c r="AG162" s="216"/>
      <c r="AH162" s="216"/>
      <c r="AI162" s="216"/>
      <c r="AJ162" s="216"/>
      <c r="AK162" s="208"/>
      <c r="AL162" s="208"/>
      <c r="AM162" s="209"/>
      <c r="AN162" s="248"/>
      <c r="BC162" s="90"/>
      <c r="BD162" s="90"/>
      <c r="BE162" s="90"/>
      <c r="BF162" s="90"/>
      <c r="BG162" s="90"/>
      <c r="BH162" s="90"/>
    </row>
    <row r="163" spans="1:60" s="89" customFormat="1" ht="11.25" customHeight="1" x14ac:dyDescent="0.2">
      <c r="A163" s="245" t="s">
        <v>100</v>
      </c>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c r="Y163" s="216"/>
      <c r="Z163" s="216"/>
      <c r="AA163" s="216"/>
      <c r="AB163" s="216"/>
      <c r="AC163" s="216"/>
      <c r="AD163" s="216"/>
      <c r="AE163" s="216"/>
      <c r="AF163" s="216"/>
      <c r="AG163" s="216"/>
      <c r="AH163" s="216"/>
      <c r="AI163" s="216"/>
      <c r="AJ163" s="216"/>
      <c r="AK163" s="208"/>
      <c r="AL163" s="208"/>
      <c r="AM163" s="209"/>
      <c r="AN163" s="248"/>
      <c r="BC163" s="90"/>
      <c r="BD163" s="90"/>
      <c r="BE163" s="90"/>
      <c r="BF163" s="90"/>
      <c r="BG163" s="90"/>
      <c r="BH163" s="90"/>
    </row>
    <row r="164" spans="1:60" x14ac:dyDescent="0.2">
      <c r="A164" s="217" t="s">
        <v>101</v>
      </c>
      <c r="B164" s="218"/>
      <c r="C164" s="159"/>
      <c r="D164" s="159"/>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219"/>
      <c r="AN164" s="92"/>
    </row>
    <row r="165" spans="1:60" x14ac:dyDescent="0.2">
      <c r="A165" s="220" t="s">
        <v>102</v>
      </c>
      <c r="B165" s="221"/>
      <c r="C165" s="221"/>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2"/>
      <c r="AN165" s="92"/>
    </row>
    <row r="170" spans="1:60" s="77" customFormat="1" ht="9.6" hidden="1" x14ac:dyDescent="0.2">
      <c r="B170" s="77" t="s">
        <v>107</v>
      </c>
      <c r="C170" s="77" t="s">
        <v>108</v>
      </c>
      <c r="D170" s="77" t="s">
        <v>117</v>
      </c>
      <c r="E170" s="77" t="s">
        <v>118</v>
      </c>
      <c r="BC170" s="76"/>
      <c r="BD170" s="76"/>
      <c r="BE170" s="76"/>
      <c r="BF170" s="76"/>
      <c r="BG170" s="76"/>
      <c r="BH170" s="76"/>
    </row>
    <row r="171" spans="1:60" s="77" customFormat="1" ht="9.6" hidden="1" x14ac:dyDescent="0.2">
      <c r="A171" s="77" t="s">
        <v>119</v>
      </c>
      <c r="B171" s="78">
        <v>537</v>
      </c>
      <c r="C171" s="78">
        <v>268</v>
      </c>
      <c r="D171" s="78">
        <v>537</v>
      </c>
      <c r="E171" s="78">
        <v>268</v>
      </c>
      <c r="F171" s="77" t="s">
        <v>120</v>
      </c>
      <c r="G171" s="78"/>
      <c r="BC171" s="76"/>
      <c r="BD171" s="76"/>
      <c r="BE171" s="76"/>
      <c r="BF171" s="76"/>
      <c r="BG171" s="76"/>
      <c r="BH171" s="76"/>
    </row>
    <row r="172" spans="1:60" s="77" customFormat="1" ht="9.6" hidden="1" x14ac:dyDescent="0.2">
      <c r="A172" s="77" t="s">
        <v>121</v>
      </c>
      <c r="B172" s="78">
        <v>684</v>
      </c>
      <c r="C172" s="78">
        <v>342</v>
      </c>
      <c r="D172" s="78">
        <v>684</v>
      </c>
      <c r="E172" s="78">
        <v>342</v>
      </c>
      <c r="F172" s="77" t="s">
        <v>120</v>
      </c>
      <c r="G172" s="78"/>
      <c r="BC172" s="76"/>
      <c r="BD172" s="76"/>
      <c r="BE172" s="76"/>
      <c r="BF172" s="76"/>
      <c r="BG172" s="76"/>
      <c r="BH172" s="76"/>
    </row>
    <row r="173" spans="1:60" s="77" customFormat="1" ht="9.6" hidden="1" x14ac:dyDescent="0.2">
      <c r="A173" s="77" t="s">
        <v>122</v>
      </c>
      <c r="B173" s="78">
        <v>889</v>
      </c>
      <c r="C173" s="78">
        <v>445</v>
      </c>
      <c r="D173" s="78">
        <v>889</v>
      </c>
      <c r="E173" s="78">
        <v>445</v>
      </c>
      <c r="F173" s="77" t="s">
        <v>120</v>
      </c>
      <c r="G173" s="78"/>
      <c r="BC173" s="76"/>
      <c r="BD173" s="76"/>
      <c r="BE173" s="76"/>
      <c r="BF173" s="76"/>
      <c r="BG173" s="76"/>
      <c r="BH173" s="76"/>
    </row>
    <row r="174" spans="1:60" s="77" customFormat="1" ht="9.6" hidden="1" x14ac:dyDescent="0.2">
      <c r="A174" s="77" t="s">
        <v>123</v>
      </c>
      <c r="B174" s="78">
        <v>231</v>
      </c>
      <c r="C174" s="78">
        <v>115</v>
      </c>
      <c r="D174" s="78">
        <v>231</v>
      </c>
      <c r="E174" s="78">
        <v>115</v>
      </c>
      <c r="F174" s="77" t="s">
        <v>120</v>
      </c>
      <c r="G174" s="78"/>
      <c r="BC174" s="76"/>
      <c r="BD174" s="76"/>
      <c r="BE174" s="76"/>
      <c r="BF174" s="76"/>
      <c r="BG174" s="76"/>
      <c r="BH174" s="76"/>
    </row>
    <row r="175" spans="1:60" s="77" customFormat="1" ht="9.6" hidden="1" x14ac:dyDescent="0.2">
      <c r="A175" s="77" t="s">
        <v>12</v>
      </c>
      <c r="B175" s="78">
        <v>226</v>
      </c>
      <c r="C175" s="78">
        <v>113</v>
      </c>
      <c r="D175" s="78">
        <v>226</v>
      </c>
      <c r="E175" s="78">
        <v>113</v>
      </c>
      <c r="F175" s="77" t="s">
        <v>120</v>
      </c>
      <c r="G175" s="78"/>
      <c r="BC175" s="76"/>
      <c r="BD175" s="76"/>
      <c r="BE175" s="76"/>
      <c r="BF175" s="76"/>
      <c r="BG175" s="76"/>
      <c r="BH175" s="76"/>
    </row>
    <row r="176" spans="1:60" s="77" customFormat="1" ht="9.6" hidden="1" x14ac:dyDescent="0.2">
      <c r="A176" s="77" t="s">
        <v>124</v>
      </c>
      <c r="B176" s="78">
        <v>564</v>
      </c>
      <c r="C176" s="78">
        <v>282</v>
      </c>
      <c r="D176" s="78">
        <v>564</v>
      </c>
      <c r="E176" s="78">
        <v>282</v>
      </c>
      <c r="F176" s="77" t="s">
        <v>120</v>
      </c>
      <c r="G176" s="78"/>
      <c r="BC176" s="76"/>
      <c r="BD176" s="76"/>
      <c r="BE176" s="76"/>
      <c r="BF176" s="76"/>
      <c r="BG176" s="76"/>
      <c r="BH176" s="76"/>
    </row>
    <row r="177" spans="1:60" s="77" customFormat="1" ht="9.6" hidden="1" x14ac:dyDescent="0.2">
      <c r="A177" s="77" t="s">
        <v>125</v>
      </c>
      <c r="B177" s="78">
        <v>710</v>
      </c>
      <c r="C177" s="78">
        <v>355</v>
      </c>
      <c r="D177" s="78">
        <v>710</v>
      </c>
      <c r="E177" s="78">
        <v>355</v>
      </c>
      <c r="F177" s="77" t="s">
        <v>120</v>
      </c>
      <c r="G177" s="78"/>
      <c r="BC177" s="76"/>
      <c r="BD177" s="76"/>
      <c r="BE177" s="76"/>
      <c r="BF177" s="76"/>
      <c r="BG177" s="76"/>
      <c r="BH177" s="76"/>
    </row>
    <row r="178" spans="1:60" s="77" customFormat="1" ht="9.6" hidden="1" x14ac:dyDescent="0.2">
      <c r="A178" s="77" t="s">
        <v>126</v>
      </c>
      <c r="B178" s="78">
        <v>1133</v>
      </c>
      <c r="C178" s="78">
        <v>567</v>
      </c>
      <c r="D178" s="78">
        <v>1133</v>
      </c>
      <c r="E178" s="78">
        <v>567</v>
      </c>
      <c r="F178" s="77" t="s">
        <v>120</v>
      </c>
      <c r="G178" s="78"/>
      <c r="BC178" s="76"/>
      <c r="BD178" s="76"/>
      <c r="BE178" s="76"/>
      <c r="BF178" s="76"/>
      <c r="BG178" s="76"/>
      <c r="BH178" s="76"/>
    </row>
    <row r="179" spans="1:60" s="77" customFormat="1" ht="9.6" hidden="1" x14ac:dyDescent="0.2">
      <c r="A179" s="77" t="s">
        <v>43</v>
      </c>
      <c r="B179" s="78">
        <f>D179*$AG$5</f>
        <v>0</v>
      </c>
      <c r="C179" s="78">
        <f>E179*$AG$5</f>
        <v>0</v>
      </c>
      <c r="D179" s="78">
        <v>27</v>
      </c>
      <c r="E179" s="78">
        <v>13</v>
      </c>
      <c r="F179" s="77" t="s">
        <v>127</v>
      </c>
      <c r="G179" s="78"/>
      <c r="BC179" s="76"/>
      <c r="BD179" s="76"/>
      <c r="BE179" s="76"/>
      <c r="BF179" s="76"/>
      <c r="BG179" s="76"/>
      <c r="BH179" s="76"/>
    </row>
    <row r="180" spans="1:60" s="77" customFormat="1" ht="9.6" hidden="1" x14ac:dyDescent="0.2">
      <c r="A180" s="77" t="s">
        <v>128</v>
      </c>
      <c r="B180" s="78">
        <f>D180*$AG$5</f>
        <v>0</v>
      </c>
      <c r="C180" s="78">
        <f>E180*$AF$4</f>
        <v>0</v>
      </c>
      <c r="D180" s="78">
        <v>27</v>
      </c>
      <c r="E180" s="78">
        <v>13</v>
      </c>
      <c r="F180" s="77" t="s">
        <v>127</v>
      </c>
      <c r="G180" s="78"/>
      <c r="BC180" s="76"/>
      <c r="BD180" s="76"/>
      <c r="BE180" s="76"/>
      <c r="BF180" s="76"/>
      <c r="BG180" s="76"/>
      <c r="BH180" s="76"/>
    </row>
    <row r="181" spans="1:60" s="77" customFormat="1" ht="9.6" hidden="1" x14ac:dyDescent="0.2">
      <c r="A181" s="77" t="s">
        <v>13</v>
      </c>
      <c r="B181" s="78">
        <v>320</v>
      </c>
      <c r="C181" s="78">
        <v>160</v>
      </c>
      <c r="D181" s="78">
        <v>320</v>
      </c>
      <c r="E181" s="78">
        <v>160</v>
      </c>
      <c r="F181" s="77" t="s">
        <v>120</v>
      </c>
      <c r="G181" s="78"/>
      <c r="BC181" s="76"/>
      <c r="BD181" s="76"/>
      <c r="BE181" s="76"/>
      <c r="BF181" s="76"/>
      <c r="BG181" s="76"/>
      <c r="BH181" s="76"/>
    </row>
    <row r="182" spans="1:60" s="77" customFormat="1" ht="9.6" hidden="1" x14ac:dyDescent="0.2">
      <c r="A182" s="77" t="s">
        <v>14</v>
      </c>
      <c r="B182" s="78">
        <v>339</v>
      </c>
      <c r="C182" s="78">
        <v>169</v>
      </c>
      <c r="D182" s="78">
        <v>339</v>
      </c>
      <c r="E182" s="78">
        <v>169</v>
      </c>
      <c r="F182" s="77" t="s">
        <v>120</v>
      </c>
      <c r="G182" s="78"/>
      <c r="BC182" s="76"/>
      <c r="BD182" s="76"/>
      <c r="BE182" s="76"/>
      <c r="BF182" s="76"/>
      <c r="BG182" s="76"/>
      <c r="BH182" s="76"/>
    </row>
    <row r="183" spans="1:60" s="77" customFormat="1" ht="9.6" hidden="1" x14ac:dyDescent="0.2">
      <c r="A183" s="77" t="s">
        <v>15</v>
      </c>
      <c r="B183" s="78">
        <v>311</v>
      </c>
      <c r="C183" s="78">
        <v>156</v>
      </c>
      <c r="D183" s="78">
        <v>311</v>
      </c>
      <c r="E183" s="78">
        <v>156</v>
      </c>
      <c r="F183" s="77" t="s">
        <v>120</v>
      </c>
      <c r="G183" s="78"/>
      <c r="BC183" s="76"/>
      <c r="BD183" s="76"/>
      <c r="BE183" s="76"/>
      <c r="BF183" s="76"/>
      <c r="BG183" s="76"/>
      <c r="BH183" s="76"/>
    </row>
    <row r="184" spans="1:60" s="77" customFormat="1" ht="9.6" hidden="1" x14ac:dyDescent="0.2">
      <c r="A184" s="77" t="s">
        <v>16</v>
      </c>
      <c r="B184" s="78">
        <v>137</v>
      </c>
      <c r="C184" s="78">
        <v>68</v>
      </c>
      <c r="D184" s="78">
        <v>137</v>
      </c>
      <c r="E184" s="78">
        <v>68</v>
      </c>
      <c r="F184" s="77" t="s">
        <v>120</v>
      </c>
      <c r="G184" s="78"/>
      <c r="BC184" s="76"/>
      <c r="BD184" s="76"/>
      <c r="BE184" s="76"/>
      <c r="BF184" s="76"/>
      <c r="BG184" s="76"/>
      <c r="BH184" s="76"/>
    </row>
    <row r="185" spans="1:60" s="77" customFormat="1" ht="9.6" hidden="1" x14ac:dyDescent="0.2">
      <c r="A185" s="77" t="s">
        <v>17</v>
      </c>
      <c r="B185" s="78">
        <v>508</v>
      </c>
      <c r="C185" s="78">
        <v>254</v>
      </c>
      <c r="D185" s="78">
        <v>508</v>
      </c>
      <c r="E185" s="78">
        <v>254</v>
      </c>
      <c r="F185" s="77" t="s">
        <v>120</v>
      </c>
      <c r="G185" s="78"/>
      <c r="BC185" s="76"/>
      <c r="BD185" s="76"/>
      <c r="BE185" s="76"/>
      <c r="BF185" s="76"/>
      <c r="BG185" s="76"/>
      <c r="BH185" s="76"/>
    </row>
    <row r="186" spans="1:60" s="77" customFormat="1" ht="9.6" hidden="1" x14ac:dyDescent="0.2">
      <c r="A186" s="77" t="s">
        <v>18</v>
      </c>
      <c r="B186" s="78">
        <v>204</v>
      </c>
      <c r="C186" s="78">
        <v>102</v>
      </c>
      <c r="D186" s="78">
        <v>204</v>
      </c>
      <c r="E186" s="78">
        <v>102</v>
      </c>
      <c r="F186" s="77" t="s">
        <v>120</v>
      </c>
      <c r="G186" s="78"/>
      <c r="BC186" s="76"/>
      <c r="BD186" s="76"/>
      <c r="BE186" s="76"/>
      <c r="BF186" s="76"/>
      <c r="BG186" s="76"/>
      <c r="BH186" s="76"/>
    </row>
    <row r="187" spans="1:60" s="77" customFormat="1" ht="9.6" hidden="1" x14ac:dyDescent="0.2">
      <c r="A187" s="77" t="s">
        <v>19</v>
      </c>
      <c r="B187" s="78">
        <v>148</v>
      </c>
      <c r="C187" s="78">
        <v>74</v>
      </c>
      <c r="D187" s="78">
        <v>148</v>
      </c>
      <c r="E187" s="78">
        <v>74</v>
      </c>
      <c r="F187" s="77" t="s">
        <v>120</v>
      </c>
      <c r="G187" s="78"/>
      <c r="BC187" s="76"/>
      <c r="BD187" s="76"/>
      <c r="BE187" s="76"/>
      <c r="BF187" s="76"/>
      <c r="BG187" s="76"/>
      <c r="BH187" s="76"/>
    </row>
    <row r="188" spans="1:60" s="77" customFormat="1" ht="9.6" hidden="1" x14ac:dyDescent="0.2">
      <c r="A188" s="77" t="s">
        <v>20</v>
      </c>
      <c r="B188" s="78"/>
      <c r="C188" s="78">
        <v>282</v>
      </c>
      <c r="D188" s="78"/>
      <c r="E188" s="78">
        <v>282</v>
      </c>
      <c r="F188" s="77" t="s">
        <v>120</v>
      </c>
      <c r="G188" s="78"/>
      <c r="BC188" s="76"/>
      <c r="BD188" s="76"/>
      <c r="BE188" s="76"/>
      <c r="BF188" s="76"/>
      <c r="BG188" s="76"/>
      <c r="BH188" s="76"/>
    </row>
    <row r="189" spans="1:60" s="77" customFormat="1" ht="9.6" hidden="1" x14ac:dyDescent="0.2">
      <c r="A189" s="77" t="s">
        <v>129</v>
      </c>
      <c r="B189" s="78">
        <v>33</v>
      </c>
      <c r="C189" s="78">
        <v>16</v>
      </c>
      <c r="D189" s="78">
        <v>33</v>
      </c>
      <c r="E189" s="78">
        <v>16</v>
      </c>
      <c r="F189" s="77" t="s">
        <v>120</v>
      </c>
      <c r="G189" s="78"/>
      <c r="BC189" s="76"/>
      <c r="BD189" s="76"/>
      <c r="BE189" s="76"/>
      <c r="BF189" s="76"/>
      <c r="BG189" s="76"/>
      <c r="BH189" s="76"/>
    </row>
    <row r="190" spans="1:60" s="77" customFormat="1" ht="9.6" hidden="1" x14ac:dyDescent="0.2">
      <c r="A190" s="77" t="s">
        <v>21</v>
      </c>
      <c r="B190" s="78">
        <v>475</v>
      </c>
      <c r="C190" s="78">
        <v>237</v>
      </c>
      <c r="D190" s="78">
        <v>475</v>
      </c>
      <c r="E190" s="78">
        <v>237</v>
      </c>
      <c r="F190" s="77" t="s">
        <v>120</v>
      </c>
      <c r="G190" s="78"/>
      <c r="BC190" s="76"/>
      <c r="BD190" s="76"/>
      <c r="BE190" s="76"/>
      <c r="BF190" s="76"/>
      <c r="BG190" s="76"/>
      <c r="BH190" s="76"/>
    </row>
    <row r="191" spans="1:60" s="77" customFormat="1" ht="9.6" hidden="1" x14ac:dyDescent="0.2">
      <c r="A191" s="77" t="s">
        <v>22</v>
      </c>
      <c r="B191" s="78">
        <v>638</v>
      </c>
      <c r="C191" s="78">
        <v>319</v>
      </c>
      <c r="D191" s="78">
        <v>638</v>
      </c>
      <c r="E191" s="78">
        <v>319</v>
      </c>
      <c r="F191" s="77" t="s">
        <v>120</v>
      </c>
      <c r="G191" s="78"/>
      <c r="BC191" s="76"/>
      <c r="BD191" s="76"/>
      <c r="BE191" s="76"/>
      <c r="BF191" s="76"/>
      <c r="BG191" s="76"/>
      <c r="BH191" s="76"/>
    </row>
    <row r="192" spans="1:60" s="77" customFormat="1" ht="9.6" hidden="1" x14ac:dyDescent="0.2">
      <c r="A192" s="77" t="s">
        <v>23</v>
      </c>
      <c r="B192" s="78">
        <f>D192*$AG$5</f>
        <v>0</v>
      </c>
      <c r="C192" s="78">
        <f>E192*$AG$5</f>
        <v>0</v>
      </c>
      <c r="D192" s="78">
        <v>38</v>
      </c>
      <c r="E192" s="78">
        <v>19</v>
      </c>
      <c r="F192" s="77" t="s">
        <v>127</v>
      </c>
      <c r="G192" s="78"/>
      <c r="BC192" s="76"/>
      <c r="BD192" s="76"/>
      <c r="BE192" s="76"/>
      <c r="BF192" s="76"/>
      <c r="BG192" s="76"/>
      <c r="BH192" s="76"/>
    </row>
    <row r="193" spans="1:60" s="77" customFormat="1" ht="9.6" hidden="1" x14ac:dyDescent="0.2">
      <c r="A193" s="77" t="s">
        <v>24</v>
      </c>
      <c r="B193" s="78">
        <f t="shared" ref="B193:B205" si="0">D193*$AG$5</f>
        <v>0</v>
      </c>
      <c r="C193" s="78">
        <f t="shared" ref="C193:C205" si="1">E193*$AG$5</f>
        <v>0</v>
      </c>
      <c r="D193" s="78">
        <v>40</v>
      </c>
      <c r="E193" s="78">
        <v>20</v>
      </c>
      <c r="F193" s="77" t="s">
        <v>127</v>
      </c>
      <c r="G193" s="78"/>
      <c r="BC193" s="76"/>
      <c r="BD193" s="76"/>
      <c r="BE193" s="76"/>
      <c r="BF193" s="76"/>
      <c r="BG193" s="76"/>
      <c r="BH193" s="76"/>
    </row>
    <row r="194" spans="1:60" s="77" customFormat="1" ht="9.6" hidden="1" x14ac:dyDescent="0.2">
      <c r="A194" s="77" t="s">
        <v>25</v>
      </c>
      <c r="B194" s="78">
        <f t="shared" si="0"/>
        <v>0</v>
      </c>
      <c r="C194" s="78">
        <f t="shared" si="1"/>
        <v>0</v>
      </c>
      <c r="D194" s="78">
        <v>38</v>
      </c>
      <c r="E194" s="78">
        <v>19</v>
      </c>
      <c r="F194" s="77" t="s">
        <v>127</v>
      </c>
      <c r="G194" s="78"/>
      <c r="BC194" s="76"/>
      <c r="BD194" s="76"/>
      <c r="BE194" s="76"/>
      <c r="BF194" s="76"/>
      <c r="BG194" s="76"/>
      <c r="BH194" s="76"/>
    </row>
    <row r="195" spans="1:60" s="77" customFormat="1" ht="9.6" hidden="1" x14ac:dyDescent="0.2">
      <c r="A195" s="77" t="s">
        <v>26</v>
      </c>
      <c r="B195" s="78">
        <f t="shared" si="0"/>
        <v>0</v>
      </c>
      <c r="C195" s="78">
        <f t="shared" si="1"/>
        <v>0</v>
      </c>
      <c r="D195" s="78">
        <v>48</v>
      </c>
      <c r="E195" s="78">
        <v>24</v>
      </c>
      <c r="F195" s="77" t="s">
        <v>127</v>
      </c>
      <c r="G195" s="78"/>
      <c r="BC195" s="76"/>
      <c r="BD195" s="76"/>
      <c r="BE195" s="76"/>
      <c r="BF195" s="76"/>
      <c r="BG195" s="76"/>
      <c r="BH195" s="76"/>
    </row>
    <row r="196" spans="1:60" s="77" customFormat="1" ht="9.6" hidden="1" x14ac:dyDescent="0.2">
      <c r="A196" s="77" t="s">
        <v>27</v>
      </c>
      <c r="B196" s="78">
        <f t="shared" si="0"/>
        <v>0</v>
      </c>
      <c r="C196" s="78">
        <f t="shared" si="1"/>
        <v>0</v>
      </c>
      <c r="D196" s="78">
        <v>43</v>
      </c>
      <c r="E196" s="78">
        <v>21</v>
      </c>
      <c r="F196" s="77" t="s">
        <v>127</v>
      </c>
      <c r="G196" s="78"/>
      <c r="BC196" s="76"/>
      <c r="BD196" s="76"/>
      <c r="BE196" s="76"/>
      <c r="BF196" s="76"/>
      <c r="BG196" s="76"/>
      <c r="BH196" s="76"/>
    </row>
    <row r="197" spans="1:60" s="77" customFormat="1" ht="9.6" hidden="1" x14ac:dyDescent="0.2">
      <c r="A197" s="77" t="s">
        <v>28</v>
      </c>
      <c r="B197" s="78">
        <f t="shared" si="0"/>
        <v>0</v>
      </c>
      <c r="C197" s="78">
        <f t="shared" si="1"/>
        <v>0</v>
      </c>
      <c r="D197" s="78">
        <v>36</v>
      </c>
      <c r="E197" s="78">
        <v>18</v>
      </c>
      <c r="F197" s="77" t="s">
        <v>127</v>
      </c>
      <c r="G197" s="78"/>
      <c r="BC197" s="76"/>
      <c r="BD197" s="76"/>
      <c r="BE197" s="76"/>
      <c r="BF197" s="76"/>
      <c r="BG197" s="76"/>
      <c r="BH197" s="76"/>
    </row>
    <row r="198" spans="1:60" s="77" customFormat="1" ht="9.6" hidden="1" x14ac:dyDescent="0.2">
      <c r="A198" s="77" t="s">
        <v>130</v>
      </c>
      <c r="B198" s="78">
        <f t="shared" si="0"/>
        <v>0</v>
      </c>
      <c r="C198" s="78">
        <f t="shared" si="1"/>
        <v>0</v>
      </c>
      <c r="D198" s="78">
        <v>37</v>
      </c>
      <c r="E198" s="78">
        <v>19</v>
      </c>
      <c r="F198" s="77" t="s">
        <v>127</v>
      </c>
      <c r="G198" s="78"/>
      <c r="BC198" s="76"/>
      <c r="BD198" s="76"/>
      <c r="BE198" s="76"/>
      <c r="BF198" s="76"/>
      <c r="BG198" s="76"/>
      <c r="BH198" s="76"/>
    </row>
    <row r="199" spans="1:60" s="77" customFormat="1" ht="9.6" hidden="1" x14ac:dyDescent="0.2">
      <c r="A199" s="77" t="s">
        <v>131</v>
      </c>
      <c r="B199" s="78">
        <f t="shared" si="0"/>
        <v>0</v>
      </c>
      <c r="C199" s="78">
        <f t="shared" si="1"/>
        <v>0</v>
      </c>
      <c r="D199" s="78">
        <v>35</v>
      </c>
      <c r="E199" s="78">
        <v>18</v>
      </c>
      <c r="F199" s="77" t="s">
        <v>127</v>
      </c>
      <c r="G199" s="78"/>
      <c r="BC199" s="76"/>
      <c r="BD199" s="76"/>
      <c r="BE199" s="76"/>
      <c r="BF199" s="76"/>
      <c r="BG199" s="76"/>
      <c r="BH199" s="76"/>
    </row>
    <row r="200" spans="1:60" s="77" customFormat="1" ht="9.6" hidden="1" x14ac:dyDescent="0.2">
      <c r="A200" s="77" t="s">
        <v>132</v>
      </c>
      <c r="B200" s="78">
        <f t="shared" si="0"/>
        <v>0</v>
      </c>
      <c r="C200" s="78">
        <f t="shared" si="1"/>
        <v>0</v>
      </c>
      <c r="D200" s="78">
        <v>37</v>
      </c>
      <c r="E200" s="78">
        <v>19</v>
      </c>
      <c r="F200" s="77" t="s">
        <v>127</v>
      </c>
      <c r="G200" s="78"/>
      <c r="BC200" s="76"/>
      <c r="BD200" s="76"/>
      <c r="BE200" s="76"/>
      <c r="BF200" s="76"/>
      <c r="BG200" s="76"/>
      <c r="BH200" s="76"/>
    </row>
    <row r="201" spans="1:60" s="77" customFormat="1" ht="9.6" hidden="1" x14ac:dyDescent="0.2">
      <c r="A201" s="77" t="s">
        <v>133</v>
      </c>
      <c r="B201" s="78">
        <f t="shared" si="0"/>
        <v>0</v>
      </c>
      <c r="C201" s="78">
        <f t="shared" si="1"/>
        <v>0</v>
      </c>
      <c r="D201" s="78">
        <v>35</v>
      </c>
      <c r="E201" s="78">
        <v>18</v>
      </c>
      <c r="F201" s="77" t="s">
        <v>127</v>
      </c>
      <c r="G201" s="78"/>
      <c r="BC201" s="76"/>
      <c r="BD201" s="76"/>
      <c r="BE201" s="76"/>
      <c r="BF201" s="76"/>
      <c r="BG201" s="76"/>
      <c r="BH201" s="76"/>
    </row>
    <row r="202" spans="1:60" s="77" customFormat="1" ht="9.6" hidden="1" x14ac:dyDescent="0.2">
      <c r="A202" s="77" t="s">
        <v>134</v>
      </c>
      <c r="B202" s="78">
        <f t="shared" si="0"/>
        <v>0</v>
      </c>
      <c r="C202" s="78">
        <f t="shared" si="1"/>
        <v>0</v>
      </c>
      <c r="D202" s="78">
        <v>37</v>
      </c>
      <c r="E202" s="78">
        <v>19</v>
      </c>
      <c r="F202" s="77" t="s">
        <v>127</v>
      </c>
      <c r="G202" s="78"/>
      <c r="BC202" s="76"/>
      <c r="BD202" s="76"/>
      <c r="BE202" s="76"/>
      <c r="BF202" s="76"/>
      <c r="BG202" s="76"/>
      <c r="BH202" s="76"/>
    </row>
    <row r="203" spans="1:60" s="77" customFormat="1" ht="9.6" hidden="1" x14ac:dyDescent="0.2">
      <c r="A203" s="77" t="s">
        <v>135</v>
      </c>
      <c r="B203" s="78">
        <f t="shared" si="0"/>
        <v>0</v>
      </c>
      <c r="C203" s="78">
        <f t="shared" si="1"/>
        <v>0</v>
      </c>
      <c r="D203" s="78">
        <v>35</v>
      </c>
      <c r="E203" s="78">
        <v>18</v>
      </c>
      <c r="F203" s="77" t="s">
        <v>127</v>
      </c>
      <c r="G203" s="78"/>
      <c r="BC203" s="76"/>
      <c r="BD203" s="76"/>
      <c r="BE203" s="76"/>
      <c r="BF203" s="76"/>
      <c r="BG203" s="76"/>
      <c r="BH203" s="76"/>
    </row>
    <row r="204" spans="1:60" s="77" customFormat="1" ht="9.6" hidden="1" x14ac:dyDescent="0.2">
      <c r="A204" s="77" t="s">
        <v>136</v>
      </c>
      <c r="B204" s="78">
        <f t="shared" si="0"/>
        <v>0</v>
      </c>
      <c r="C204" s="78">
        <f t="shared" si="1"/>
        <v>0</v>
      </c>
      <c r="D204" s="78">
        <v>37</v>
      </c>
      <c r="E204" s="78">
        <v>19</v>
      </c>
      <c r="F204" s="77" t="s">
        <v>127</v>
      </c>
      <c r="G204" s="78"/>
      <c r="BC204" s="76"/>
      <c r="BD204" s="76"/>
      <c r="BE204" s="76"/>
      <c r="BF204" s="76"/>
      <c r="BG204" s="76"/>
      <c r="BH204" s="76"/>
    </row>
    <row r="205" spans="1:60" s="77" customFormat="1" ht="9.6" hidden="1" x14ac:dyDescent="0.2">
      <c r="A205" s="77" t="s">
        <v>137</v>
      </c>
      <c r="B205" s="78">
        <f t="shared" si="0"/>
        <v>0</v>
      </c>
      <c r="C205" s="78">
        <f t="shared" si="1"/>
        <v>0</v>
      </c>
      <c r="D205" s="78">
        <v>35</v>
      </c>
      <c r="E205" s="78">
        <v>18</v>
      </c>
      <c r="F205" s="77" t="s">
        <v>127</v>
      </c>
      <c r="G205" s="78"/>
      <c r="BC205" s="76"/>
      <c r="BD205" s="76"/>
      <c r="BE205" s="76"/>
      <c r="BF205" s="76"/>
      <c r="BG205" s="76"/>
      <c r="BH205" s="76"/>
    </row>
    <row r="206" spans="1:60" s="77" customFormat="1" ht="9.6" hidden="1" x14ac:dyDescent="0.2">
      <c r="BC206" s="76"/>
      <c r="BD206" s="76"/>
      <c r="BE206" s="76"/>
      <c r="BF206" s="76"/>
      <c r="BG206" s="76"/>
      <c r="BH206" s="76"/>
    </row>
    <row r="207" spans="1:60" s="77" customFormat="1" ht="9.6" hidden="1" x14ac:dyDescent="0.2">
      <c r="A207" s="77" t="s">
        <v>109</v>
      </c>
      <c r="B207" s="77" t="s">
        <v>138</v>
      </c>
      <c r="BC207" s="76"/>
      <c r="BD207" s="76"/>
      <c r="BE207" s="76"/>
      <c r="BF207" s="76"/>
      <c r="BG207" s="76"/>
      <c r="BH207" s="76"/>
    </row>
    <row r="208" spans="1:60" s="77" customFormat="1" ht="9.6" hidden="1" x14ac:dyDescent="0.2">
      <c r="A208" s="77" t="s">
        <v>110</v>
      </c>
      <c r="B208" s="77">
        <v>0</v>
      </c>
      <c r="C208" s="77" t="b">
        <v>0</v>
      </c>
      <c r="D208" s="77" t="b">
        <v>0</v>
      </c>
      <c r="E208" s="77" t="b">
        <v>0</v>
      </c>
      <c r="F208" s="77">
        <v>0</v>
      </c>
      <c r="G208" s="77">
        <v>0</v>
      </c>
      <c r="BC208" s="76"/>
      <c r="BD208" s="76"/>
      <c r="BE208" s="76"/>
      <c r="BF208" s="76"/>
      <c r="BG208" s="76"/>
      <c r="BH208" s="76"/>
    </row>
    <row r="209" spans="1:60" s="77" customFormat="1" ht="9.6" hidden="1" x14ac:dyDescent="0.2">
      <c r="A209" s="77" t="s">
        <v>111</v>
      </c>
      <c r="BC209" s="76"/>
      <c r="BD209" s="76"/>
      <c r="BE209" s="76"/>
      <c r="BF209" s="76"/>
      <c r="BG209" s="76"/>
      <c r="BH209" s="76"/>
    </row>
    <row r="210" spans="1:60" s="77" customFormat="1" ht="9.6" hidden="1" x14ac:dyDescent="0.2">
      <c r="A210" s="77" t="s">
        <v>112</v>
      </c>
      <c r="BC210" s="76"/>
      <c r="BD210" s="76"/>
      <c r="BE210" s="76"/>
      <c r="BF210" s="76"/>
      <c r="BG210" s="76"/>
      <c r="BH210" s="76"/>
    </row>
    <row r="211" spans="1:60" s="77" customFormat="1" ht="9.6" hidden="1" x14ac:dyDescent="0.2">
      <c r="A211" s="77" t="s">
        <v>113</v>
      </c>
      <c r="BC211" s="76"/>
      <c r="BD211" s="76"/>
      <c r="BE211" s="76"/>
      <c r="BF211" s="76"/>
      <c r="BG211" s="76"/>
      <c r="BH211" s="76"/>
    </row>
    <row r="212" spans="1:60" s="77" customFormat="1" ht="9.6" hidden="1" x14ac:dyDescent="0.2">
      <c r="A212" s="77" t="s">
        <v>114</v>
      </c>
      <c r="BC212" s="76"/>
      <c r="BD212" s="76"/>
      <c r="BE212" s="76"/>
      <c r="BF212" s="76"/>
      <c r="BG212" s="76"/>
      <c r="BH212" s="76"/>
    </row>
    <row r="213" spans="1:60" s="77" customFormat="1" ht="9.6" hidden="1" x14ac:dyDescent="0.2">
      <c r="A213" s="77" t="s">
        <v>115</v>
      </c>
      <c r="BC213" s="76"/>
      <c r="BD213" s="76"/>
      <c r="BE213" s="76"/>
      <c r="BF213" s="76"/>
      <c r="BG213" s="76"/>
      <c r="BH213" s="76"/>
    </row>
    <row r="214" spans="1:60" s="77" customFormat="1" ht="9.6" hidden="1" x14ac:dyDescent="0.2">
      <c r="A214" s="77" t="s">
        <v>116</v>
      </c>
      <c r="BC214" s="76"/>
      <c r="BD214" s="76"/>
      <c r="BE214" s="76"/>
      <c r="BF214" s="76"/>
      <c r="BG214" s="76"/>
      <c r="BH214" s="76"/>
    </row>
  </sheetData>
  <sheetProtection password="DB69" sheet="1" autoFilter="0"/>
  <mergeCells count="233">
    <mergeCell ref="F101:J101"/>
    <mergeCell ref="K70:AM70"/>
    <mergeCell ref="A71:E71"/>
    <mergeCell ref="F71:J71"/>
    <mergeCell ref="K71:AM71"/>
    <mergeCell ref="K82:Z82"/>
    <mergeCell ref="K72:AM72"/>
    <mergeCell ref="K112:AM112"/>
    <mergeCell ref="K97:AM97"/>
    <mergeCell ref="A101:E101"/>
    <mergeCell ref="A96:E96"/>
    <mergeCell ref="A98:E98"/>
    <mergeCell ref="F98:J98"/>
    <mergeCell ref="K98:AM98"/>
    <mergeCell ref="C83:AM86"/>
    <mergeCell ref="F99:J99"/>
    <mergeCell ref="K99:AM99"/>
    <mergeCell ref="K101:AM101"/>
    <mergeCell ref="F113:J113"/>
    <mergeCell ref="K113:AM113"/>
    <mergeCell ref="A75:E75"/>
    <mergeCell ref="F75:J75"/>
    <mergeCell ref="K75:AM75"/>
    <mergeCell ref="A79:E79"/>
    <mergeCell ref="F79:J79"/>
    <mergeCell ref="K79:AM79"/>
    <mergeCell ref="T81:X81"/>
    <mergeCell ref="AI81:AK81"/>
    <mergeCell ref="AB81:AC81"/>
    <mergeCell ref="AD81:AH81"/>
    <mergeCell ref="A76:E76"/>
    <mergeCell ref="F76:J76"/>
    <mergeCell ref="K76:AM76"/>
    <mergeCell ref="A77:E77"/>
    <mergeCell ref="K81:N81"/>
    <mergeCell ref="Y81:AA81"/>
    <mergeCell ref="K107:AM107"/>
    <mergeCell ref="K106:AM106"/>
    <mergeCell ref="F77:J77"/>
    <mergeCell ref="K77:AM77"/>
    <mergeCell ref="K78:AM78"/>
    <mergeCell ref="K104:AM104"/>
    <mergeCell ref="A155:AK155"/>
    <mergeCell ref="A135:E135"/>
    <mergeCell ref="F135:J135"/>
    <mergeCell ref="A127:E127"/>
    <mergeCell ref="F127:J127"/>
    <mergeCell ref="A128:E128"/>
    <mergeCell ref="F128:J128"/>
    <mergeCell ref="A129:E129"/>
    <mergeCell ref="F129:J129"/>
    <mergeCell ref="A130:E130"/>
    <mergeCell ref="F130:J130"/>
    <mergeCell ref="A132:E132"/>
    <mergeCell ref="F132:J132"/>
    <mergeCell ref="A133:E133"/>
    <mergeCell ref="F133:J133"/>
    <mergeCell ref="A141:E141"/>
    <mergeCell ref="F141:J141"/>
    <mergeCell ref="A136:E136"/>
    <mergeCell ref="F136:J136"/>
    <mergeCell ref="K136:AM136"/>
    <mergeCell ref="K134:AM134"/>
    <mergeCell ref="K127:AM127"/>
    <mergeCell ref="A159:AK159"/>
    <mergeCell ref="L4:AF4"/>
    <mergeCell ref="L3:AF3"/>
    <mergeCell ref="A137:E137"/>
    <mergeCell ref="F137:J137"/>
    <mergeCell ref="A138:E138"/>
    <mergeCell ref="F138:J138"/>
    <mergeCell ref="A139:E139"/>
    <mergeCell ref="F139:J139"/>
    <mergeCell ref="A140:E140"/>
    <mergeCell ref="F140:J140"/>
    <mergeCell ref="A131:E131"/>
    <mergeCell ref="F131:J131"/>
    <mergeCell ref="A62:E62"/>
    <mergeCell ref="F62:J62"/>
    <mergeCell ref="A66:E66"/>
    <mergeCell ref="C24:AM27"/>
    <mergeCell ref="C93:AM94"/>
    <mergeCell ref="T14:X14"/>
    <mergeCell ref="Y14:AA14"/>
    <mergeCell ref="AB14:AC14"/>
    <mergeCell ref="A150:AK150"/>
    <mergeCell ref="K141:AM141"/>
    <mergeCell ref="A134:E134"/>
    <mergeCell ref="AP5:AT5"/>
    <mergeCell ref="AP4:AT4"/>
    <mergeCell ref="AT6:AT7"/>
    <mergeCell ref="L9:AM9"/>
    <mergeCell ref="A58:E58"/>
    <mergeCell ref="F58:J58"/>
    <mergeCell ref="A3:A9"/>
    <mergeCell ref="H15:J15"/>
    <mergeCell ref="AG3:AM3"/>
    <mergeCell ref="AG4:AM4"/>
    <mergeCell ref="L5:AB5"/>
    <mergeCell ref="AC5:AF5"/>
    <mergeCell ref="AL5:AM5"/>
    <mergeCell ref="K14:N14"/>
    <mergeCell ref="AG5:AK5"/>
    <mergeCell ref="B6:K7"/>
    <mergeCell ref="T6:V6"/>
    <mergeCell ref="S8:Y8"/>
    <mergeCell ref="AG8:AM8"/>
    <mergeCell ref="Q6:R6"/>
    <mergeCell ref="AI14:AK14"/>
    <mergeCell ref="A56:E56"/>
    <mergeCell ref="A57:E57"/>
    <mergeCell ref="R14:S14"/>
    <mergeCell ref="K56:AM56"/>
    <mergeCell ref="K57:AM57"/>
    <mergeCell ref="A64:E64"/>
    <mergeCell ref="F64:J64"/>
    <mergeCell ref="K61:AM61"/>
    <mergeCell ref="K60:AM60"/>
    <mergeCell ref="K59:AM59"/>
    <mergeCell ref="K58:AM58"/>
    <mergeCell ref="K62:AM62"/>
    <mergeCell ref="A63:E63"/>
    <mergeCell ref="F56:J56"/>
    <mergeCell ref="F57:J57"/>
    <mergeCell ref="F63:J63"/>
    <mergeCell ref="K15:AA15"/>
    <mergeCell ref="AD15:AM15"/>
    <mergeCell ref="C16:AM19"/>
    <mergeCell ref="C44:AM45"/>
    <mergeCell ref="AD14:AH14"/>
    <mergeCell ref="L7:AM7"/>
    <mergeCell ref="AL14:AM14"/>
    <mergeCell ref="A10:H12"/>
    <mergeCell ref="K140:AM140"/>
    <mergeCell ref="K139:AM139"/>
    <mergeCell ref="K138:AM138"/>
    <mergeCell ref="K137:AM137"/>
    <mergeCell ref="K135:AM135"/>
    <mergeCell ref="K133:AM133"/>
    <mergeCell ref="K132:AM132"/>
    <mergeCell ref="K131:AM131"/>
    <mergeCell ref="K130:AM130"/>
    <mergeCell ref="K65:AM65"/>
    <mergeCell ref="K64:AM64"/>
    <mergeCell ref="K63:AM63"/>
    <mergeCell ref="R81:S81"/>
    <mergeCell ref="AL81:AM81"/>
    <mergeCell ref="H82:J82"/>
    <mergeCell ref="K128:AM128"/>
    <mergeCell ref="O14:Q14"/>
    <mergeCell ref="A99:E99"/>
    <mergeCell ref="AL116:AM116"/>
    <mergeCell ref="K109:AM109"/>
    <mergeCell ref="A111:E111"/>
    <mergeCell ref="F111:J111"/>
    <mergeCell ref="K111:AM111"/>
    <mergeCell ref="A100:E100"/>
    <mergeCell ref="F100:J100"/>
    <mergeCell ref="K100:AM100"/>
    <mergeCell ref="A108:E108"/>
    <mergeCell ref="A104:E104"/>
    <mergeCell ref="F104:J104"/>
    <mergeCell ref="A106:E106"/>
    <mergeCell ref="F106:J106"/>
    <mergeCell ref="F108:J108"/>
    <mergeCell ref="K108:AM108"/>
    <mergeCell ref="A103:E103"/>
    <mergeCell ref="F103:J103"/>
    <mergeCell ref="K103:AM103"/>
    <mergeCell ref="A102:E102"/>
    <mergeCell ref="F102:J102"/>
    <mergeCell ref="K102:AM102"/>
    <mergeCell ref="K66:AM66"/>
    <mergeCell ref="K68:AM68"/>
    <mergeCell ref="A69:E69"/>
    <mergeCell ref="F69:J69"/>
    <mergeCell ref="AD82:AM82"/>
    <mergeCell ref="A67:E67"/>
    <mergeCell ref="F67:J67"/>
    <mergeCell ref="K69:AM69"/>
    <mergeCell ref="A70:E70"/>
    <mergeCell ref="F70:J70"/>
    <mergeCell ref="K67:AM67"/>
    <mergeCell ref="A78:E78"/>
    <mergeCell ref="F78:J78"/>
    <mergeCell ref="A126:E126"/>
    <mergeCell ref="F126:J126"/>
    <mergeCell ref="A112:E112"/>
    <mergeCell ref="F112:J112"/>
    <mergeCell ref="A59:E59"/>
    <mergeCell ref="F59:J59"/>
    <mergeCell ref="F61:J61"/>
    <mergeCell ref="A60:E60"/>
    <mergeCell ref="F60:J60"/>
    <mergeCell ref="A61:E61"/>
    <mergeCell ref="A109:E109"/>
    <mergeCell ref="F109:J109"/>
    <mergeCell ref="A68:E68"/>
    <mergeCell ref="F68:J68"/>
    <mergeCell ref="A72:E72"/>
    <mergeCell ref="F72:J72"/>
    <mergeCell ref="A107:E107"/>
    <mergeCell ref="F107:J107"/>
    <mergeCell ref="A65:E65"/>
    <mergeCell ref="F65:J65"/>
    <mergeCell ref="F66:J66"/>
    <mergeCell ref="A97:E97"/>
    <mergeCell ref="F97:J97"/>
    <mergeCell ref="A113:E113"/>
    <mergeCell ref="AH50:AI50"/>
    <mergeCell ref="Y54:Z54"/>
    <mergeCell ref="AC54:AD54"/>
    <mergeCell ref="AH54:AI54"/>
    <mergeCell ref="K129:AM129"/>
    <mergeCell ref="A125:E125"/>
    <mergeCell ref="F134:J134"/>
    <mergeCell ref="K117:Z117"/>
    <mergeCell ref="AD117:AM117"/>
    <mergeCell ref="K126:AM126"/>
    <mergeCell ref="A105:E105"/>
    <mergeCell ref="F105:J105"/>
    <mergeCell ref="K105:AM105"/>
    <mergeCell ref="AI116:AK116"/>
    <mergeCell ref="AD116:AE116"/>
    <mergeCell ref="C118:AM119"/>
    <mergeCell ref="H117:J117"/>
    <mergeCell ref="A110:E110"/>
    <mergeCell ref="F110:J110"/>
    <mergeCell ref="K110:AM110"/>
    <mergeCell ref="W116:Z116"/>
    <mergeCell ref="AF116:AH116"/>
    <mergeCell ref="AA116:AC116"/>
    <mergeCell ref="B123:AM124"/>
  </mergeCells>
  <phoneticPr fontId="2"/>
  <dataValidations count="5">
    <dataValidation imeMode="halfAlpha" allowBlank="1" showInputMessage="1" showErrorMessage="1" sqref="S116:V116 AD115:AH115 S115:X115 J115:N116 AM115 W22:AB22 O22:R22 AG22:AI22 AC120:AH120 S120:X120 J120:N120 AM29 J37:N37 S37:X37 AC37:AH37 AC95:AH95 W39:AB40 O39:R40 AG39:AJ40 AD41:AH43 S41:X43 J41:N43 S95:X95 W88:AB88 O88:R88 AG88:AI88 D37 D120 S29:X34 J29:N34 AC29:AH34 AC90:AH92 J90:N92 S90:X92 J95:N95 AM41:AM43"/>
    <dataValidation type="list" allowBlank="1" showInputMessage="1" showErrorMessage="1" sqref="H82:J82">
      <formula1>$A$212</formula1>
    </dataValidation>
    <dataValidation type="list" allowBlank="1" showInputMessage="1" showErrorMessage="1" sqref="H117:J117">
      <formula1>$A$213:$A$214</formula1>
    </dataValidation>
    <dataValidation type="list" allowBlank="1" showInputMessage="1" showErrorMessage="1" sqref="L5:AB5">
      <formula1>$A$171:$A$205</formula1>
    </dataValidation>
    <dataValidation type="list" allowBlank="1" showInputMessage="1" showErrorMessage="1" sqref="H15:J15">
      <formula1>$A$207:$A$211</formula1>
    </dataValidation>
  </dataValidations>
  <printOptions horizontalCentered="1"/>
  <pageMargins left="0.55118110236220474" right="0.55118110236220474" top="0.82677165354330717" bottom="0.23622047244094491" header="0.51181102362204722" footer="0.35433070866141736"/>
  <pageSetup paperSize="9" fitToHeight="0" orientation="portrait" r:id="rId1"/>
  <headerFooter alignWithMargins="0"/>
  <rowBreaks count="2" manualBreakCount="2">
    <brk id="55" max="39" man="1"/>
    <brk id="114"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0</xdr:colOff>
                    <xdr:row>10</xdr:row>
                    <xdr:rowOff>0</xdr:rowOff>
                  </from>
                  <to>
                    <xdr:col>9</xdr:col>
                    <xdr:colOff>45720</xdr:colOff>
                    <xdr:row>11</xdr:row>
                    <xdr:rowOff>30480</xdr:rowOff>
                  </to>
                </anchor>
              </controlPr>
            </control>
          </mc:Choice>
        </mc:AlternateContent>
        <mc:AlternateContent xmlns:mc="http://schemas.openxmlformats.org/markup-compatibility/2006">
          <mc:Choice Requires="x14">
            <control shapeId="24757" r:id="rId6" name="Check Box 181">
              <controlPr defaultSize="0" autoFill="0" autoLine="0" autoPict="0">
                <anchor moveWithCells="1">
                  <from>
                    <xdr:col>7</xdr:col>
                    <xdr:colOff>144780</xdr:colOff>
                    <xdr:row>10</xdr:row>
                    <xdr:rowOff>220980</xdr:rowOff>
                  </from>
                  <to>
                    <xdr:col>9</xdr:col>
                    <xdr:colOff>38100</xdr:colOff>
                    <xdr:row>12</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（はじめにお読みください）本書の使い方</vt:lpstr>
      <vt:lpstr>総括表</vt:lpstr>
      <vt:lpstr>申請見込額一覧 </vt:lpstr>
      <vt:lpstr>個票１</vt:lpstr>
      <vt:lpstr>個票１!Print_Area</vt:lpstr>
      <vt:lpstr>'申請見込額一覧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三浦梨嵯</cp:lastModifiedBy>
  <cp:lastPrinted>2024-03-11T07:51:46Z</cp:lastPrinted>
  <dcterms:created xsi:type="dcterms:W3CDTF">2018-06-19T01:27:02Z</dcterms:created>
  <dcterms:modified xsi:type="dcterms:W3CDTF">2024-03-11T07:52:51Z</dcterms:modified>
</cp:coreProperties>
</file>