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0.96\長寿社会課\03_介護班\03_市町村・介護人材育成班\06_新型コロナ対応\★R5　緊急時介護人材確保・職場環境復旧等支援事業費補助金\06県からの通知\R6.3.8　所要見込額調査\"/>
    </mc:Choice>
  </mc:AlternateContent>
  <bookViews>
    <workbookView xWindow="0" yWindow="0" windowWidth="28800" windowHeight="10176" tabRatio="803" activeTab="1"/>
  </bookViews>
  <sheets>
    <sheet name="（はじめにお読みください）本書の使い方" sheetId="25" r:id="rId1"/>
    <sheet name="総括表" sheetId="28" r:id="rId2"/>
    <sheet name="申請見込額一覧 " sheetId="24" r:id="rId3"/>
    <sheet name="個票１" sheetId="19" r:id="rId4"/>
  </sheets>
  <definedNames>
    <definedName name="_xlnm.Print_Area" localSheetId="3">個票１!$A$1:$AN$154</definedName>
    <definedName name="_xlnm.Print_Area" localSheetId="2">'申請見込額一覧 '!$A$1:$Q$28</definedName>
    <definedName name="_xlnm.Print_Area" localSheetId="1">総括表!$A$1:$AW$54</definedName>
  </definedNames>
  <calcPr calcId="162913"/>
</workbook>
</file>

<file path=xl/calcChain.xml><?xml version="1.0" encoding="utf-8"?>
<calcChain xmlns="http://schemas.openxmlformats.org/spreadsheetml/2006/main">
  <c r="F102" i="19" l="1"/>
  <c r="AI70" i="19" s="1"/>
  <c r="F68" i="19"/>
  <c r="AI14" i="19" s="1"/>
  <c r="F61" i="19"/>
  <c r="Y14" i="19" s="1"/>
  <c r="O14" i="19"/>
  <c r="N19" i="24"/>
  <c r="H12" i="24"/>
  <c r="G14" i="24"/>
  <c r="K15" i="24"/>
  <c r="G12" i="24"/>
  <c r="H8" i="24"/>
  <c r="K9" i="24"/>
  <c r="K8" i="24"/>
  <c r="D17" i="24"/>
  <c r="D10" i="24"/>
  <c r="G7" i="24"/>
  <c r="J16" i="24"/>
  <c r="C6" i="24"/>
  <c r="G9" i="24"/>
  <c r="H19" i="24"/>
  <c r="J13" i="24"/>
  <c r="J14" i="24"/>
  <c r="H9" i="24"/>
  <c r="E10" i="24"/>
  <c r="C17" i="24"/>
  <c r="C10" i="24"/>
  <c r="C11" i="24"/>
  <c r="D7" i="24"/>
  <c r="D8" i="24"/>
  <c r="D20" i="24"/>
  <c r="K11" i="24"/>
  <c r="G6" i="24"/>
  <c r="G8" i="24"/>
  <c r="N7" i="24"/>
  <c r="E12" i="24"/>
  <c r="G16" i="24"/>
  <c r="C14" i="24"/>
  <c r="G11" i="24"/>
  <c r="N10" i="24"/>
  <c r="H14" i="24"/>
  <c r="H15" i="24"/>
  <c r="E11" i="24"/>
  <c r="C18" i="24"/>
  <c r="H20" i="24"/>
  <c r="H6" i="24"/>
  <c r="E8" i="24"/>
  <c r="E16" i="24"/>
  <c r="C20" i="24"/>
  <c r="D9" i="24"/>
  <c r="J8" i="24"/>
  <c r="N17" i="24"/>
  <c r="N8" i="24"/>
  <c r="E7" i="24"/>
  <c r="J20" i="24"/>
  <c r="K13" i="24"/>
  <c r="D16" i="24"/>
  <c r="G13" i="24"/>
  <c r="J9" i="24"/>
  <c r="J11" i="24"/>
  <c r="E20" i="24"/>
  <c r="D13" i="24"/>
  <c r="G19" i="24"/>
  <c r="J15" i="24"/>
  <c r="J7" i="24"/>
  <c r="E13" i="24"/>
  <c r="C12" i="24"/>
  <c r="N16" i="24"/>
  <c r="D18" i="24"/>
  <c r="J12" i="24"/>
  <c r="H16" i="24"/>
  <c r="H7" i="24"/>
  <c r="K20" i="24"/>
  <c r="N9" i="24"/>
  <c r="K17" i="24"/>
  <c r="C7" i="24"/>
  <c r="N20" i="24"/>
  <c r="E17" i="24"/>
  <c r="D6" i="24"/>
  <c r="N12" i="24"/>
  <c r="E14" i="24"/>
  <c r="E18" i="24"/>
  <c r="C13" i="24"/>
  <c r="C15" i="24"/>
  <c r="K16" i="24"/>
  <c r="D19" i="24"/>
  <c r="G17" i="24"/>
  <c r="D12" i="24"/>
  <c r="N15" i="24"/>
  <c r="D11" i="24"/>
  <c r="H10" i="24"/>
  <c r="N11" i="24"/>
  <c r="N14" i="24"/>
  <c r="H11" i="24"/>
  <c r="G15" i="24"/>
  <c r="C9" i="24"/>
  <c r="H13" i="24"/>
  <c r="K10" i="24"/>
  <c r="K12" i="24"/>
  <c r="E19" i="24"/>
  <c r="J10" i="24"/>
  <c r="E6" i="24"/>
  <c r="K6" i="24"/>
  <c r="C19" i="24"/>
  <c r="N13" i="24"/>
  <c r="J18" i="24"/>
  <c r="C16" i="24"/>
  <c r="J19" i="24"/>
  <c r="H17" i="24"/>
  <c r="N18" i="24"/>
  <c r="E9" i="24"/>
  <c r="K14" i="24"/>
  <c r="D14" i="24"/>
  <c r="C8" i="24"/>
  <c r="G18" i="24"/>
  <c r="E15" i="24"/>
  <c r="D15" i="24"/>
  <c r="K7" i="24"/>
  <c r="J17" i="24"/>
  <c r="K19" i="24"/>
  <c r="G10" i="24"/>
  <c r="H18" i="24"/>
  <c r="K18" i="24"/>
  <c r="G20" i="24"/>
  <c r="L20" i="24" l="1"/>
  <c r="L8" i="24"/>
  <c r="L18" i="24"/>
  <c r="L9" i="24"/>
  <c r="L17" i="24"/>
  <c r="L14" i="24"/>
  <c r="L11" i="24"/>
  <c r="L19" i="24"/>
  <c r="L16" i="24"/>
  <c r="L13" i="24"/>
  <c r="L10" i="24"/>
  <c r="L7" i="24"/>
  <c r="L15" i="24"/>
  <c r="L12" i="24"/>
  <c r="C168" i="19"/>
  <c r="C169" i="19"/>
  <c r="C181" i="19"/>
  <c r="C182" i="19"/>
  <c r="C183" i="19"/>
  <c r="C184" i="19"/>
  <c r="C185" i="19"/>
  <c r="C186" i="19"/>
  <c r="C187" i="19"/>
  <c r="C188" i="19"/>
  <c r="C189" i="19"/>
  <c r="C190" i="19"/>
  <c r="C191" i="19"/>
  <c r="C192" i="19"/>
  <c r="C193" i="19"/>
  <c r="C194" i="19"/>
  <c r="F6" i="24"/>
  <c r="M19" i="24"/>
  <c r="F10" i="24"/>
  <c r="F9" i="24"/>
  <c r="F17" i="24"/>
  <c r="F16" i="24"/>
  <c r="M12" i="24"/>
  <c r="M7" i="24"/>
  <c r="M15" i="24"/>
  <c r="F11" i="24"/>
  <c r="F20" i="24"/>
  <c r="M9" i="24"/>
  <c r="F7" i="24"/>
  <c r="F18" i="24"/>
  <c r="M13" i="24"/>
  <c r="M10" i="24"/>
  <c r="M20" i="24"/>
  <c r="F12" i="24"/>
  <c r="M18" i="24"/>
  <c r="M17" i="24"/>
  <c r="F15" i="24"/>
  <c r="F8" i="24"/>
  <c r="F13" i="24"/>
  <c r="M11" i="24"/>
  <c r="M16" i="24"/>
  <c r="F14" i="24"/>
  <c r="M8" i="24"/>
  <c r="F19" i="24"/>
  <c r="M14" i="24"/>
  <c r="I20" i="24" l="1"/>
  <c r="O20" i="24"/>
  <c r="O10" i="24"/>
  <c r="O11" i="24"/>
  <c r="I11" i="24"/>
  <c r="I12" i="24"/>
  <c r="I17" i="24"/>
  <c r="I18" i="24"/>
  <c r="O7" i="24"/>
  <c r="O18" i="24"/>
  <c r="O8" i="24"/>
  <c r="O17" i="24"/>
  <c r="O9" i="24"/>
  <c r="I7" i="24"/>
  <c r="O16" i="24"/>
  <c r="I10" i="24"/>
  <c r="O12" i="24"/>
  <c r="O15" i="24"/>
  <c r="I13" i="24"/>
  <c r="O13" i="24"/>
  <c r="I16" i="24"/>
  <c r="I8" i="24"/>
  <c r="I9" i="24"/>
  <c r="I14" i="24"/>
  <c r="O19" i="24"/>
  <c r="O14" i="24"/>
  <c r="I15" i="24"/>
  <c r="I19" i="24"/>
  <c r="AA105" i="19"/>
  <c r="B182" i="19"/>
  <c r="B183" i="19"/>
  <c r="B184" i="19"/>
  <c r="B185" i="19"/>
  <c r="B186" i="19"/>
  <c r="B187" i="19"/>
  <c r="B188" i="19"/>
  <c r="B189" i="19"/>
  <c r="B190" i="19"/>
  <c r="B191" i="19"/>
  <c r="B192" i="19"/>
  <c r="B193" i="19"/>
  <c r="B194" i="19"/>
  <c r="B181" i="19"/>
  <c r="B169" i="19"/>
  <c r="B168" i="19"/>
  <c r="P16" i="24" l="1"/>
  <c r="P11" i="24"/>
  <c r="P20" i="24"/>
  <c r="P12" i="24"/>
  <c r="P10" i="24"/>
  <c r="P7" i="24"/>
  <c r="P18" i="24"/>
  <c r="P17" i="24"/>
  <c r="P13" i="24"/>
  <c r="P14" i="24"/>
  <c r="P9" i="24"/>
  <c r="P19" i="24"/>
  <c r="P8" i="24"/>
  <c r="P15" i="24"/>
  <c r="Y70" i="19"/>
  <c r="J6" i="24"/>
  <c r="L6" i="24" l="1"/>
  <c r="F130" i="19"/>
  <c r="AI105" i="19" s="1"/>
  <c r="N6" i="24"/>
  <c r="L21" i="24" l="1"/>
  <c r="AH52" i="28"/>
  <c r="AH48" i="28"/>
  <c r="AH44" i="28"/>
  <c r="AH40" i="28"/>
  <c r="AH36" i="28"/>
  <c r="AH32" i="28"/>
  <c r="AH28" i="28"/>
  <c r="AH24" i="28"/>
  <c r="AH20" i="28"/>
  <c r="AH33" i="28"/>
  <c r="AH21" i="28"/>
  <c r="AH51" i="28"/>
  <c r="AH47" i="28"/>
  <c r="AH43" i="28"/>
  <c r="AH39" i="28"/>
  <c r="AH35" i="28"/>
  <c r="AH31" i="28"/>
  <c r="AH27" i="28"/>
  <c r="AH23" i="28"/>
  <c r="AH19" i="28"/>
  <c r="AH41" i="28"/>
  <c r="AH25" i="28"/>
  <c r="AH50" i="28"/>
  <c r="AH46" i="28"/>
  <c r="AH42" i="28"/>
  <c r="AH38" i="28"/>
  <c r="AH34" i="28"/>
  <c r="AH30" i="28"/>
  <c r="AH26" i="28"/>
  <c r="AH22" i="28"/>
  <c r="AH49" i="28"/>
  <c r="AH45" i="28"/>
  <c r="AH37" i="28"/>
  <c r="AH29" i="28"/>
  <c r="AH18" i="28"/>
  <c r="AD52" i="28"/>
  <c r="AD48" i="28"/>
  <c r="AD44" i="28"/>
  <c r="AD40" i="28"/>
  <c r="AD36" i="28"/>
  <c r="AD32" i="28"/>
  <c r="AD28" i="28"/>
  <c r="AD24" i="28"/>
  <c r="AD20" i="28"/>
  <c r="AD50" i="28"/>
  <c r="AD42" i="28"/>
  <c r="AD38" i="28"/>
  <c r="AD30" i="28"/>
  <c r="AD22" i="28"/>
  <c r="AD45" i="28"/>
  <c r="AD37" i="28"/>
  <c r="AD29" i="28"/>
  <c r="AD21" i="28"/>
  <c r="AD51" i="28"/>
  <c r="AD47" i="28"/>
  <c r="AD43" i="28"/>
  <c r="AD39" i="28"/>
  <c r="AD35" i="28"/>
  <c r="AD31" i="28"/>
  <c r="AD27" i="28"/>
  <c r="AD23" i="28"/>
  <c r="AD19" i="28"/>
  <c r="AD46" i="28"/>
  <c r="AD34" i="28"/>
  <c r="AD26" i="28"/>
  <c r="AD49" i="28"/>
  <c r="AD41" i="28"/>
  <c r="AD33" i="28"/>
  <c r="AD25" i="28"/>
  <c r="AD18" i="28"/>
  <c r="M6" i="24"/>
  <c r="O6" i="24" l="1"/>
  <c r="O21" i="24" s="1"/>
  <c r="AH53" i="28"/>
  <c r="I6" i="24" l="1"/>
  <c r="P6" i="24" s="1"/>
  <c r="AR24" i="28"/>
  <c r="I21" i="24" l="1"/>
  <c r="P21" i="24" s="1"/>
  <c r="AR52" i="28"/>
  <c r="AN52" i="28"/>
  <c r="AR51" i="28"/>
  <c r="AN51" i="28"/>
  <c r="AN50" i="28"/>
  <c r="AR50" i="28"/>
  <c r="AN49" i="28"/>
  <c r="AR49" i="28"/>
  <c r="AN48" i="28"/>
  <c r="AR48" i="28"/>
  <c r="AR47" i="28"/>
  <c r="AN47" i="28"/>
  <c r="AR46" i="28"/>
  <c r="AN46" i="28"/>
  <c r="AR45" i="28"/>
  <c r="AN45" i="28"/>
  <c r="AN44" i="28"/>
  <c r="AR44" i="28"/>
  <c r="AR43" i="28"/>
  <c r="AN43" i="28"/>
  <c r="AN42" i="28"/>
  <c r="AR42" i="28"/>
  <c r="AN41" i="28"/>
  <c r="AR41" i="28"/>
  <c r="AR40" i="28"/>
  <c r="AN40" i="28"/>
  <c r="AR39" i="28"/>
  <c r="AN39" i="28"/>
  <c r="AR38" i="28"/>
  <c r="AN38" i="28"/>
  <c r="AN37" i="28"/>
  <c r="AR37" i="28"/>
  <c r="AN36" i="28"/>
  <c r="AR36" i="28"/>
  <c r="AR35" i="28"/>
  <c r="AN35" i="28"/>
  <c r="AR34" i="28"/>
  <c r="AN34" i="28"/>
  <c r="AR33" i="28"/>
  <c r="AN33" i="28"/>
  <c r="AR32" i="28"/>
  <c r="AN32" i="28"/>
  <c r="AN31" i="28"/>
  <c r="AR31" i="28"/>
  <c r="AN30" i="28"/>
  <c r="AR30" i="28"/>
  <c r="AN29" i="28"/>
  <c r="AR29" i="28"/>
  <c r="AR28" i="28"/>
  <c r="AN28" i="28"/>
  <c r="AN24" i="28"/>
  <c r="AN25" i="28"/>
  <c r="AR25" i="28"/>
  <c r="AR22" i="28"/>
  <c r="AN22" i="28"/>
  <c r="AN21" i="28"/>
  <c r="AR21" i="28"/>
  <c r="AN20" i="28"/>
  <c r="AR20" i="28"/>
  <c r="AR19" i="28"/>
  <c r="AN19" i="28"/>
  <c r="AR27" i="28"/>
  <c r="AN27" i="28"/>
  <c r="AR23" i="28"/>
  <c r="AN23" i="28"/>
  <c r="AR18" i="28"/>
  <c r="AR26" i="28"/>
  <c r="AN26" i="28"/>
  <c r="AN18" i="28"/>
  <c r="AN53" i="28" l="1"/>
  <c r="AR53" i="28"/>
  <c r="T52" i="28" l="1"/>
  <c r="X52" i="28"/>
  <c r="T51" i="28"/>
  <c r="X51" i="28"/>
  <c r="X50" i="28"/>
  <c r="T50" i="28"/>
  <c r="T49" i="28"/>
  <c r="X49" i="28"/>
  <c r="X48" i="28"/>
  <c r="T48" i="28"/>
  <c r="T47" i="28"/>
  <c r="X47" i="28"/>
  <c r="X46" i="28"/>
  <c r="T46" i="28"/>
  <c r="T45" i="28"/>
  <c r="X45" i="28"/>
  <c r="X44" i="28"/>
  <c r="T44" i="28"/>
  <c r="X43" i="28"/>
  <c r="T43" i="28"/>
  <c r="X42" i="28"/>
  <c r="T42" i="28"/>
  <c r="X41" i="28"/>
  <c r="T41" i="28"/>
  <c r="T40" i="28"/>
  <c r="X40" i="28"/>
  <c r="T39" i="28"/>
  <c r="X39" i="28"/>
  <c r="T38" i="28"/>
  <c r="X38" i="28"/>
  <c r="T37" i="28"/>
  <c r="X37" i="28"/>
  <c r="T36" i="28"/>
  <c r="X36" i="28"/>
  <c r="X35" i="28"/>
  <c r="T35" i="28"/>
  <c r="T34" i="28"/>
  <c r="X34" i="28"/>
  <c r="T33" i="28"/>
  <c r="X33" i="28"/>
  <c r="T32" i="28"/>
  <c r="X32" i="28"/>
  <c r="X31" i="28"/>
  <c r="T31" i="28"/>
  <c r="T30" i="28"/>
  <c r="X30" i="28"/>
  <c r="X29" i="28"/>
  <c r="T29" i="28"/>
  <c r="T28" i="28"/>
  <c r="X28" i="28"/>
  <c r="T25" i="28"/>
  <c r="X25" i="28"/>
  <c r="T24" i="28"/>
  <c r="X24" i="28"/>
  <c r="T22" i="28"/>
  <c r="X22" i="28"/>
  <c r="X21" i="28"/>
  <c r="T21" i="28"/>
  <c r="T20" i="28"/>
  <c r="X20" i="28"/>
  <c r="X19" i="28"/>
  <c r="T19" i="28"/>
  <c r="T27" i="28"/>
  <c r="X27" i="28"/>
  <c r="T23" i="28"/>
  <c r="X23" i="28"/>
  <c r="AD53" i="28"/>
  <c r="T26" i="28"/>
  <c r="X26" i="28"/>
  <c r="X18" i="28"/>
  <c r="T18" i="28"/>
  <c r="T53" i="28" l="1"/>
  <c r="X53" i="28"/>
  <c r="T54" i="28" s="1"/>
</calcChain>
</file>

<file path=xl/sharedStrings.xml><?xml version="1.0" encoding="utf-8"?>
<sst xmlns="http://schemas.openxmlformats.org/spreadsheetml/2006/main" count="539" uniqueCount="230">
  <si>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</si>
  <si>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</si>
  <si>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</si>
  <si>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</si>
  <si>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</si>
  <si>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</si>
  <si>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</si>
  <si>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</si>
  <si>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</si>
  <si>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</si>
  <si>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</si>
  <si>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</si>
  <si>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</si>
  <si>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</si>
  <si>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</si>
  <si>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</si>
  <si>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</si>
  <si>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</si>
  <si>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</si>
  <si>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</si>
  <si>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</si>
  <si>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</si>
  <si>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</si>
  <si>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</si>
  <si>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</si>
  <si>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</si>
  <si>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</si>
  <si>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</si>
  <si>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</si>
  <si>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</si>
  <si>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</si>
  <si>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</si>
  <si>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</si>
  <si>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</si>
  <si>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</si>
  <si>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</si>
  <si>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</si>
  <si>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</si>
  <si>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</si>
  <si>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</si>
  <si>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</si>
  <si>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</si>
  <si>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</si>
  <si>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</si>
  <si>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</si>
  <si>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</si>
  <si>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</si>
  <si>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</si>
  <si>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</si>
  <si>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</si>
  <si>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</si>
  <si>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</si>
  <si>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</si>
  <si>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</si>
  <si>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</si>
  <si>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</si>
  <si>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</si>
  <si>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</si>
  <si>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</si>
  <si>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</si>
  <si>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</si>
  <si>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</si>
  <si>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</si>
  <si>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</si>
  <si>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</si>
  <si>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</si>
  <si>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</si>
  <si>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</si>
  <si>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</si>
  <si>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</si>
  <si>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</si>
  <si>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</si>
  <si>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</si>
  <si>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</si>
  <si>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</si>
  <si>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</si>
  <si>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</si>
  <si>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</si>
  <si>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</si>
  <si>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</si>
  <si>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</si>
  <si>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</si>
  <si>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</si>
  <si>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</si>
  <si>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</si>
  <si>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（ウ）</t>
    <phoneticPr fontId="2"/>
  </si>
  <si>
    <t>（ウ）</t>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</si>
  <si>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</si>
  <si>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</si>
  <si>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</si>
  <si>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</si>
  <si>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</si>
  <si>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</si>
  <si>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</si>
  <si>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</si>
  <si>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</si>
  <si>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</si>
  <si>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</si>
  <si>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</si>
  <si>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</si>
  <si>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</si>
  <si>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</si>
  <si>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</si>
  <si>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</si>
  <si>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</si>
  <si>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</si>
  <si>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</si>
  <si>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</si>
  <si>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</si>
  <si>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</si>
  <si>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</si>
  <si>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</si>
  <si>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</si>
  <si>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</si>
  <si>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</si>
  <si>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</si>
  <si>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</si>
  <si>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</si>
  <si>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</si>
  <si>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</si>
  <si>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</si>
  <si>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</si>
  <si>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</si>
  <si>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</si>
  <si>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</si>
  <si>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</si>
  <si>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</si>
  <si>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</si>
  <si>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</si>
  <si>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</si>
  <si>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</si>
  <si>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</si>
  <si>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</si>
  <si>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</si>
  <si>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</si>
  <si>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</si>
  <si>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</si>
  <si>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</si>
  <si>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</si>
  <si>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</si>
  <si>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</si>
  <si>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 xml:space="preserve"> （ア）</t>
    <phoneticPr fontId="2"/>
  </si>
  <si>
    <t xml:space="preserve"> （イ）</t>
    <phoneticPr fontId="2"/>
  </si>
  <si>
    <t xml:space="preserve"> （イ）</t>
    <phoneticPr fontId="2"/>
  </si>
  <si>
    <t>※積算内訳合計①の額の千円未満切り捨て</t>
    <rPh sb="1" eb="5">
      <t>セキサンウチワケ</t>
    </rPh>
    <rPh sb="5" eb="7">
      <t>ゴウケイ</t>
    </rPh>
    <rPh sb="9" eb="10">
      <t>ガク</t>
    </rPh>
    <rPh sb="11" eb="12">
      <t>セン</t>
    </rPh>
    <rPh sb="12" eb="15">
      <t>エンミマン</t>
    </rPh>
    <rPh sb="15" eb="16">
      <t>キ</t>
    </rPh>
    <rPh sb="17" eb="18">
      <t>ス</t>
    </rPh>
    <phoneticPr fontId="2"/>
  </si>
  <si>
    <t>※積算内訳合計②の額の千円未満切り捨て</t>
    <rPh sb="1" eb="5">
      <t>セキサンウチワケ</t>
    </rPh>
    <rPh sb="5" eb="7">
      <t>ゴウケイ</t>
    </rPh>
    <rPh sb="9" eb="10">
      <t>ガク</t>
    </rPh>
    <rPh sb="11" eb="12">
      <t>セン</t>
    </rPh>
    <rPh sb="12" eb="15">
      <t>エンミマン</t>
    </rPh>
    <rPh sb="15" eb="16">
      <t>キ</t>
    </rPh>
    <rPh sb="17" eb="18">
      <t>ス</t>
    </rPh>
    <phoneticPr fontId="2"/>
  </si>
  <si>
    <t>※積算内訳合計③の額の千円未満切り捨て</t>
    <rPh sb="1" eb="7">
      <t>セキサンウチワケゴウケイ</t>
    </rPh>
    <rPh sb="9" eb="10">
      <t>ガク</t>
    </rPh>
    <rPh sb="11" eb="12">
      <t>セン</t>
    </rPh>
    <rPh sb="12" eb="15">
      <t>エンミマン</t>
    </rPh>
    <rPh sb="15" eb="16">
      <t>キ</t>
    </rPh>
    <rPh sb="17" eb="18">
      <t>ス</t>
    </rPh>
    <phoneticPr fontId="2"/>
  </si>
  <si>
    <t>　※下から該当する区分を選択して記入</t>
    <rPh sb="2" eb="3">
      <t>シタ</t>
    </rPh>
    <rPh sb="5" eb="7">
      <t>ガイトウ</t>
    </rPh>
    <rPh sb="9" eb="11">
      <t>クブン</t>
    </rPh>
    <rPh sb="12" eb="14">
      <t>センタク</t>
    </rPh>
    <rPh sb="16" eb="18">
      <t>キニュウ</t>
    </rPh>
    <phoneticPr fontId="2"/>
  </si>
  <si>
    <t>（ア）</t>
    <phoneticPr fontId="2"/>
  </si>
  <si>
    <t>（イ）</t>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</si>
  <si>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</si>
  <si>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</si>
  <si>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</si>
  <si>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　※定員は短期入所系、入所施設・居住系のみ記入</t>
    <rPh sb="2" eb="4">
      <t>テイイン</t>
    </rPh>
    <rPh sb="21" eb="23">
      <t>キニュウ</t>
    </rPh>
    <phoneticPr fontId="2"/>
  </si>
  <si>
    <t>対象経費</t>
    <rPh sb="0" eb="4">
      <t>タイショウケイヒ</t>
    </rPh>
    <phoneticPr fontId="2"/>
  </si>
  <si>
    <t>【緊急時の介護人材確保に係る費用】</t>
    <rPh sb="1" eb="4">
      <t>キンキュウジ</t>
    </rPh>
    <rPh sb="5" eb="11">
      <t>カイゴジンザイカクホ</t>
    </rPh>
    <rPh sb="12" eb="13">
      <t>カカ</t>
    </rPh>
    <rPh sb="14" eb="16">
      <t>ヒヨウ</t>
    </rPh>
    <phoneticPr fontId="2"/>
  </si>
  <si>
    <t>①職員の感染等による人員不足に伴う介護人材の確保</t>
    <rPh sb="1" eb="3">
      <t>ショクイン</t>
    </rPh>
    <rPh sb="4" eb="7">
      <t>カンセントウ</t>
    </rPh>
    <rPh sb="10" eb="14">
      <t>ジンインブソク</t>
    </rPh>
    <rPh sb="15" eb="16">
      <t>トモナ</t>
    </rPh>
    <rPh sb="17" eb="21">
      <t>カイゴジンザイ</t>
    </rPh>
    <rPh sb="22" eb="24">
      <t>カクホ</t>
    </rPh>
    <phoneticPr fontId="2"/>
  </si>
  <si>
    <t>②通所系サービスの代替サービス提供に伴う介護人材の確保</t>
    <rPh sb="1" eb="4">
      <t>ツウショケイ</t>
    </rPh>
    <rPh sb="9" eb="11">
      <t>ダイタイ</t>
    </rPh>
    <rPh sb="15" eb="17">
      <t>テイキョウ</t>
    </rPh>
    <rPh sb="18" eb="19">
      <t>トモナ</t>
    </rPh>
    <rPh sb="20" eb="24">
      <t>カイゴジンザイ</t>
    </rPh>
    <rPh sb="25" eb="27">
      <t>カクホ</t>
    </rPh>
    <phoneticPr fontId="2"/>
  </si>
  <si>
    <t>緊急雇用に係る費用、割増賃金・手当、職業紹介料、損害賠償保険の加入費用</t>
    <rPh sb="0" eb="4">
      <t>キンキュウコヨウ</t>
    </rPh>
    <rPh sb="5" eb="6">
      <t>カカ</t>
    </rPh>
    <phoneticPr fontId="2"/>
  </si>
  <si>
    <t>【職場環境の復旧・環境整備に係る費用】</t>
    <rPh sb="1" eb="5">
      <t>ショクバカンキョウ</t>
    </rPh>
    <rPh sb="6" eb="8">
      <t>フッキュウ</t>
    </rPh>
    <rPh sb="9" eb="13">
      <t>カンキョウセイビ</t>
    </rPh>
    <rPh sb="14" eb="15">
      <t>カカ</t>
    </rPh>
    <rPh sb="16" eb="18">
      <t>ヒヨウ</t>
    </rPh>
    <phoneticPr fontId="2"/>
  </si>
  <si>
    <t>③介護サービス事業所・施設等の消毒、清掃費用</t>
    <rPh sb="1" eb="3">
      <t>カイゴ</t>
    </rPh>
    <rPh sb="7" eb="10">
      <t>ジギョウショ</t>
    </rPh>
    <rPh sb="11" eb="14">
      <t>シセツトウ</t>
    </rPh>
    <rPh sb="15" eb="17">
      <t>ショウドク</t>
    </rPh>
    <rPh sb="18" eb="22">
      <t>セイソウヒヨウ</t>
    </rPh>
    <phoneticPr fontId="2"/>
  </si>
  <si>
    <t>④感染性廃棄物の処理費用</t>
    <rPh sb="1" eb="7">
      <t>カンセンセイハイキブツ</t>
    </rPh>
    <rPh sb="8" eb="12">
      <t>ショリヒヨウ</t>
    </rPh>
    <phoneticPr fontId="2"/>
  </si>
  <si>
    <t>⑤感染者又は濃厚接触者が発生して在庫の不足が見込まれる衛生用品の購入費用</t>
    <rPh sb="1" eb="5">
      <t>カンセンシャマタ</t>
    </rPh>
    <rPh sb="6" eb="11">
      <t>ノウコウセッショクシャ</t>
    </rPh>
    <rPh sb="12" eb="14">
      <t>ハッセイ</t>
    </rPh>
    <rPh sb="16" eb="18">
      <t>ザイコ</t>
    </rPh>
    <rPh sb="19" eb="21">
      <t>フソク</t>
    </rPh>
    <rPh sb="22" eb="24">
      <t>ミコ</t>
    </rPh>
    <rPh sb="27" eb="31">
      <t>エイセイヨウヒン</t>
    </rPh>
    <rPh sb="32" eb="36">
      <t>コウニュウヒヨウ</t>
    </rPh>
    <phoneticPr fontId="2"/>
  </si>
  <si>
    <t>⑥通所系サービスの代替サービス提供のための費用</t>
    <rPh sb="1" eb="4">
      <t>ツウショケイ</t>
    </rPh>
    <rPh sb="9" eb="11">
      <t>ダイタイ</t>
    </rPh>
    <rPh sb="15" eb="17">
      <t>テイキョウ</t>
    </rPh>
    <rPh sb="21" eb="23">
      <t>ヒヨウ</t>
    </rPh>
    <phoneticPr fontId="2"/>
  </si>
  <si>
    <t>◯職員の感染等による人員不足に伴う介護人材の確保</t>
    <rPh sb="1" eb="3">
      <t>ショクイン</t>
    </rPh>
    <rPh sb="4" eb="7">
      <t>カンセントウ</t>
    </rPh>
    <rPh sb="10" eb="14">
      <t>ジンインブソク</t>
    </rPh>
    <rPh sb="15" eb="16">
      <t>トモナ</t>
    </rPh>
    <rPh sb="17" eb="21">
      <t>カイゴジンザイ</t>
    </rPh>
    <rPh sb="22" eb="24">
      <t>カクホ</t>
    </rPh>
    <phoneticPr fontId="2"/>
  </si>
  <si>
    <t>【緊急時の介護人材の確保に係る費用、職場環境の復旧・環境整備に係る費用】</t>
    <rPh sb="1" eb="4">
      <t>キンキュウジ</t>
    </rPh>
    <rPh sb="5" eb="9">
      <t>カイゴジンザイ</t>
    </rPh>
    <rPh sb="10" eb="12">
      <t>カクホ</t>
    </rPh>
    <rPh sb="13" eb="14">
      <t>カカ</t>
    </rPh>
    <rPh sb="15" eb="17">
      <t>ヒヨウ</t>
    </rPh>
    <rPh sb="18" eb="22">
      <t>ショクバカンキョウ</t>
    </rPh>
    <rPh sb="23" eb="25">
      <t>フッキュウ</t>
    </rPh>
    <rPh sb="26" eb="30">
      <t>カンキョウセイビ</t>
    </rPh>
    <rPh sb="31" eb="32">
      <t>カカ</t>
    </rPh>
    <rPh sb="33" eb="35">
      <t>ヒヨウ</t>
    </rPh>
    <phoneticPr fontId="2"/>
  </si>
  <si>
    <t>①通所系サービスの代替サービス提供に伴う介護人材の確保</t>
    <rPh sb="1" eb="4">
      <t>ツウショケイ</t>
    </rPh>
    <rPh sb="9" eb="11">
      <t>ダイタイ</t>
    </rPh>
    <rPh sb="15" eb="17">
      <t>テイキョウ</t>
    </rPh>
    <rPh sb="20" eb="24">
      <t>カイゴジンザイ</t>
    </rPh>
    <rPh sb="25" eb="27">
      <t>カクホ</t>
    </rPh>
    <phoneticPr fontId="2"/>
  </si>
  <si>
    <t>緊急雇用に係る費用、割増賃金・手当、職業紹介料、損害賠償保険の加入費用</t>
    <rPh sb="0" eb="4">
      <t>キンキュウコヨウ</t>
    </rPh>
    <rPh sb="5" eb="6">
      <t>カカ</t>
    </rPh>
    <rPh sb="7" eb="9">
      <t>ヒヨウ</t>
    </rPh>
    <rPh sb="10" eb="14">
      <t>ワリマシチンギン</t>
    </rPh>
    <rPh sb="15" eb="17">
      <t>テアテ</t>
    </rPh>
    <rPh sb="18" eb="23">
      <t>ショクギョウショウカイリョウ</t>
    </rPh>
    <rPh sb="24" eb="30">
      <t>ソンガイバイショウホケン</t>
    </rPh>
    <rPh sb="31" eb="35">
      <t>カニュウヒヨウ</t>
    </rPh>
    <phoneticPr fontId="2"/>
  </si>
  <si>
    <t>②通所系サービスの代替サービス提供のための費用</t>
    <rPh sb="1" eb="3">
      <t>ツウショ</t>
    </rPh>
    <rPh sb="3" eb="4">
      <t>ケイ</t>
    </rPh>
    <rPh sb="9" eb="11">
      <t>ダイタイ</t>
    </rPh>
    <rPh sb="15" eb="17">
      <t>テイキョウ</t>
    </rPh>
    <rPh sb="21" eb="23">
      <t>ヒヨウ</t>
    </rPh>
    <phoneticPr fontId="2"/>
  </si>
  <si>
    <t>【連携により緊急時の人材確保支援を行うための費用】</t>
    <rPh sb="1" eb="3">
      <t>レンケイ</t>
    </rPh>
    <rPh sb="6" eb="9">
      <t>キンキュウジ</t>
    </rPh>
    <rPh sb="10" eb="14">
      <t>ジンザイカクホ</t>
    </rPh>
    <rPh sb="14" eb="16">
      <t>シエン</t>
    </rPh>
    <rPh sb="17" eb="18">
      <t>オコナ</t>
    </rPh>
    <rPh sb="22" eb="24">
      <t>ヒヨウ</t>
    </rPh>
    <phoneticPr fontId="2"/>
  </si>
  <si>
    <t>◯感染が発生した事業所・施設等からの利用者受け入れに伴う介護人材確保</t>
    <rPh sb="1" eb="3">
      <t>カンセン</t>
    </rPh>
    <rPh sb="4" eb="6">
      <t>ハッセイ</t>
    </rPh>
    <rPh sb="8" eb="11">
      <t>ジギョウショ</t>
    </rPh>
    <rPh sb="12" eb="15">
      <t>シセツトウ</t>
    </rPh>
    <rPh sb="18" eb="21">
      <t>リヨウシャ</t>
    </rPh>
    <rPh sb="21" eb="22">
      <t>ウ</t>
    </rPh>
    <rPh sb="23" eb="24">
      <t>イ</t>
    </rPh>
    <rPh sb="26" eb="27">
      <t>トモナ</t>
    </rPh>
    <rPh sb="28" eb="30">
      <t>カイゴ</t>
    </rPh>
    <rPh sb="30" eb="32">
      <t>ジンザイ</t>
    </rPh>
    <rPh sb="32" eb="34">
      <t>カクホ</t>
    </rPh>
    <phoneticPr fontId="2"/>
  </si>
  <si>
    <t>緊急雇用に係る費用、割増賃金・手当、職業紹介料、損害賠償保険の加入費用、帰宅困難職員の宿泊費、連携機関との連携に係る旅費、一定の要件に該当する自費検査費用（国実施要綱別添１のとおり。介護施設等に限る。）</t>
    <rPh sb="0" eb="4">
      <t>キンキュウコヨウ</t>
    </rPh>
    <rPh sb="5" eb="6">
      <t>カカ</t>
    </rPh>
    <rPh sb="7" eb="9">
      <t>ヒヨウ</t>
    </rPh>
    <rPh sb="10" eb="14">
      <t>ワリマシチンギン</t>
    </rPh>
    <rPh sb="15" eb="17">
      <t>テアテ</t>
    </rPh>
    <rPh sb="18" eb="23">
      <t>ショクギョウショウカイリョウ</t>
    </rPh>
    <rPh sb="24" eb="30">
      <t>ソンガイバイショウホケン</t>
    </rPh>
    <rPh sb="31" eb="35">
      <t>カニュウヒヨウ</t>
    </rPh>
    <rPh sb="36" eb="42">
      <t>キタクコンナンショクイン</t>
    </rPh>
    <rPh sb="43" eb="46">
      <t>シュクハクヒ</t>
    </rPh>
    <phoneticPr fontId="2"/>
  </si>
  <si>
    <t>※なお、②、⑥については、代替サービス提供期間の分に限る。</t>
    <rPh sb="13" eb="15">
      <t>ダイタイ</t>
    </rPh>
    <rPh sb="19" eb="23">
      <t>テイキョウキカン</t>
    </rPh>
    <rPh sb="24" eb="25">
      <t>ブン</t>
    </rPh>
    <rPh sb="26" eb="27">
      <t>カギ</t>
    </rPh>
    <phoneticPr fontId="2"/>
  </si>
  <si>
    <t>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t>
    <rPh sb="0" eb="7">
      <t>ダイタイバ</t>
    </rPh>
    <rPh sb="8" eb="11">
      <t>シヨウリョウ</t>
    </rPh>
    <rPh sb="17" eb="21">
      <t>ドウコウシドウ</t>
    </rPh>
    <rPh sb="23" eb="25">
      <t>シャキン</t>
    </rPh>
    <rPh sb="26" eb="30">
      <t>ダイタイバショ</t>
    </rPh>
    <rPh sb="31" eb="35">
      <t>リヨウシャタク</t>
    </rPh>
    <rPh sb="37" eb="39">
      <t>リョヒ</t>
    </rPh>
    <phoneticPr fontId="2"/>
  </si>
  <si>
    <t>※なお、①、②については、代替サービス提供期間の分に限る。</t>
    <rPh sb="13" eb="15">
      <t>ダイタイ</t>
    </rPh>
    <rPh sb="19" eb="23">
      <t>テイキョウキカン</t>
    </rPh>
    <rPh sb="24" eb="25">
      <t>ブン</t>
    </rPh>
    <rPh sb="26" eb="27">
      <t>カギ</t>
    </rPh>
    <phoneticPr fontId="2"/>
  </si>
  <si>
    <t>車や自転車のリース費用、通所できない利用者の安否確認等のためのタブレットのリース費用（通信費用は除く。）</t>
  </si>
  <si>
    <t>代替場所の確保（使用料）、ヘルパー同行指導への謝金、代替場所や利用者宅への旅費、訪問サービス提供に必要な</t>
    <rPh sb="0" eb="7">
      <t>ダイタイバ</t>
    </rPh>
    <rPh sb="8" eb="11">
      <t>シヨウリョウ</t>
    </rPh>
    <rPh sb="17" eb="21">
      <t>ドウコウシドウ</t>
    </rPh>
    <rPh sb="23" eb="25">
      <t>シャキン</t>
    </rPh>
    <rPh sb="26" eb="30">
      <t>ダイタイバショ</t>
    </rPh>
    <rPh sb="31" eb="35">
      <t>リヨウシャタク</t>
    </rPh>
    <rPh sb="37" eb="39">
      <t>リョヒ</t>
    </rPh>
    <phoneticPr fontId="2"/>
  </si>
  <si>
    <t>合　　計 （（ア）+（イ）+（ウ）)</t>
    <rPh sb="0" eb="1">
      <t>ゴウ</t>
    </rPh>
    <rPh sb="3" eb="4">
      <t>ケイ</t>
    </rPh>
    <phoneticPr fontId="2"/>
  </si>
  <si>
    <t>合計③</t>
    <phoneticPr fontId="2"/>
  </si>
  <si>
    <t xml:space="preserve">  福祉用具貸与事業所（国実施要綱３(1)ア(ア)の事業を除く）及び居宅療養管理指導事業所</t>
    <rPh sb="12" eb="13">
      <t>クニ</t>
    </rPh>
    <rPh sb="13" eb="17">
      <t>ジッシヨウコウ</t>
    </rPh>
    <phoneticPr fontId="2"/>
  </si>
  <si>
    <t>緊急時介護人材確・職場環境復旧等支援事業</t>
    <rPh sb="0" eb="3">
      <t>キンキュウジ</t>
    </rPh>
    <rPh sb="3" eb="7">
      <t>カイゴジンザイ</t>
    </rPh>
    <rPh sb="7" eb="8">
      <t>カク</t>
    </rPh>
    <rPh sb="9" eb="20">
      <t>ショクバカンキョウフッキュウトウシエンジギョウ</t>
    </rPh>
    <phoneticPr fontId="2"/>
  </si>
  <si>
    <t>　介護老人福祉施設、地域密着型介護老人福祉施設、介護老人保健施設、介護医療院、介護療養型医療施設、</t>
    <phoneticPr fontId="2"/>
  </si>
  <si>
    <t>◯感染が発生した事業所・施設等への介護人材の応援派遣のための緊急雇用に係る費用、割増賃金・手当、職業紹介料、損害賠償保険の加入費用、職員派遣に係る旅費・宿泊費</t>
    <rPh sb="1" eb="3">
      <t>カンセン</t>
    </rPh>
    <rPh sb="4" eb="6">
      <t>ハッセイ</t>
    </rPh>
    <rPh sb="8" eb="11">
      <t>ジギョウショ</t>
    </rPh>
    <rPh sb="12" eb="15">
      <t>シセツトウ</t>
    </rPh>
    <rPh sb="17" eb="21">
      <t>カイゴジンザイ</t>
    </rPh>
    <rPh sb="22" eb="26">
      <t>オウエンハケン</t>
    </rPh>
    <phoneticPr fontId="2"/>
  </si>
  <si>
    <t>所要額①(円)</t>
    <rPh sb="0" eb="3">
      <t>ショヨウガク</t>
    </rPh>
    <rPh sb="5" eb="6">
      <t>エン</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</si>
  <si>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</si>
  <si>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</si>
  <si>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</si>
  <si>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所要額②(c)</t>
    <rPh sb="0" eb="3">
      <t>ショヨウガク</t>
    </rPh>
    <phoneticPr fontId="2"/>
  </si>
  <si>
    <t>（イ）</t>
    <phoneticPr fontId="2"/>
  </si>
  <si>
    <t>（ウ）感染者が発生した介護サービス事業所・施設等（以下のいずれかに該当）の利用者の受け入れや当該事業所・施設等に応援職員の派遣を　　　　行う事業所・施設等（※１～※４）
　A　（ア）の①に該当する介護サービス事業所・施設等
　B　感染症の拡大防止の観点から必要があり、自主的に休業した介護サービス事業所</t>
    <phoneticPr fontId="2"/>
  </si>
  <si>
    <t>【令和５年度（令和５年４月１日～令和５年５月７日）に生じた費用分】</t>
    <rPh sb="1" eb="3">
      <t>レイワ</t>
    </rPh>
    <rPh sb="4" eb="6">
      <t>ネンド</t>
    </rPh>
    <rPh sb="7" eb="9">
      <t>レイワ</t>
    </rPh>
    <rPh sb="10" eb="11">
      <t>ネン</t>
    </rPh>
    <rPh sb="12" eb="13">
      <t>ガツ</t>
    </rPh>
    <rPh sb="14" eb="15">
      <t>ニチ</t>
    </rPh>
    <rPh sb="16" eb="18">
      <t>レイワ</t>
    </rPh>
    <rPh sb="19" eb="20">
      <t>ネン</t>
    </rPh>
    <rPh sb="21" eb="22">
      <t>ガツ</t>
    </rPh>
    <rPh sb="23" eb="24">
      <t>ニチ</t>
    </rPh>
    <rPh sb="26" eb="27">
      <t>ショウ</t>
    </rPh>
    <rPh sb="29" eb="31">
      <t>ヒヨウ</t>
    </rPh>
    <rPh sb="31" eb="32">
      <t>ブン</t>
    </rPh>
    <phoneticPr fontId="2"/>
  </si>
  <si>
    <t>（イ）新型コロナウイルス感染症の流行に伴い居宅でサービスを提供する通所系サービス事業所（※４）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
　　　ビスに限る）を除く）であって、当該事業所の職員により、居宅で生活している利用者に対して、利用者からの連絡を受ける体制を整えた
　　　上で、居宅を訪問し、個別サービス計画の内容を踏まえ、できる限りのサービスを提供した事業所（通常形態での通所サービス提供が困
　　　難であり、感染の未然に代替措置を取った場合（近隣自治体や近隣事業所・施設等で感染者が発生している場合又は感染拡大地域で
　　　新型コロナウイルス感染症が流行している場合（感染者が一定数継続して発生している状況等）に限る））</t>
    <phoneticPr fontId="2"/>
  </si>
  <si>
    <t>　①利用者又は職員に感染者が発生した介護サービス事業所・施設等（職員に複数の濃厚接触者が発生し、職員が不足し
　　た場合を含む）（※１～※４）
　②濃厚接触者に対応した訪問系サービス事業所（※２）、短期入所系サービス事業所（※３）、介護施設等（※１）
　③岩手県又は盛岡市から休業要請を受けた通所系サービス事業所（※４）、短期入所系サービス事業所（※３）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t>
    <rPh sb="128" eb="131">
      <t>イワテケン</t>
    </rPh>
    <rPh sb="131" eb="132">
      <t>マタ</t>
    </rPh>
    <rPh sb="133" eb="136">
      <t>モリオカシ</t>
    </rPh>
    <phoneticPr fontId="2"/>
  </si>
  <si>
    <t>・助成対象区分①～③に該当する事業所・施設等の場合</t>
    <rPh sb="1" eb="3">
      <t>ジョセイ</t>
    </rPh>
    <rPh sb="3" eb="7">
      <t>タイショウクブン</t>
    </rPh>
    <rPh sb="11" eb="13">
      <t>ガイトウ</t>
    </rPh>
    <rPh sb="15" eb="18">
      <t>ジギョウショ</t>
    </rPh>
    <rPh sb="19" eb="22">
      <t>シセツトウ</t>
    </rPh>
    <rPh sb="23" eb="25">
      <t>バアイ</t>
    </rPh>
    <phoneticPr fontId="2"/>
  </si>
  <si>
    <t>・助成対象区分④に該当する介護施設等の場合</t>
    <rPh sb="1" eb="7">
      <t>ジョセイタイショウクブン</t>
    </rPh>
    <rPh sb="9" eb="11">
      <t>ガイトウ</t>
    </rPh>
    <rPh sb="13" eb="15">
      <t>カイゴ</t>
    </rPh>
    <rPh sb="15" eb="18">
      <t>シセツトウ</t>
    </rPh>
    <rPh sb="19" eb="21">
      <t>バアイ</t>
    </rPh>
    <phoneticPr fontId="2"/>
  </si>
  <si>
    <t>一定の要件に該当する自費検査費用（国実施要綱別添１のとおり。介護施設等に限る。）</t>
    <rPh sb="17" eb="18">
      <t>クニ</t>
    </rPh>
    <rPh sb="18" eb="22">
      <t>ジッシヨウコウ</t>
    </rPh>
    <phoneticPr fontId="2"/>
  </si>
  <si>
    <t>・助成対象区分⑤に該当する高齢者施設等の場合</t>
    <rPh sb="1" eb="7">
      <t>ジョセイタイショウクブン</t>
    </rPh>
    <rPh sb="9" eb="11">
      <t>ガイトウ</t>
    </rPh>
    <rPh sb="13" eb="19">
      <t>コウレイシャシセツトウ</t>
    </rPh>
    <rPh sb="20" eb="22">
      <t>バアイ</t>
    </rPh>
    <phoneticPr fontId="2"/>
  </si>
  <si>
    <t>基準単価(a)</t>
    <rPh sb="0" eb="2">
      <t>キジュン</t>
    </rPh>
    <rPh sb="2" eb="4">
      <t>タンカ</t>
    </rPh>
    <phoneticPr fontId="2"/>
  </si>
  <si>
    <t>【令和５年度（令和５年４月１日～令和５年５月７日）に生じた費用分】</t>
    <rPh sb="1" eb="3">
      <t>レイワ</t>
    </rPh>
    <rPh sb="4" eb="6">
      <t>ネンド</t>
    </rPh>
    <rPh sb="26" eb="27">
      <t>ショウ</t>
    </rPh>
    <rPh sb="29" eb="31">
      <t>ヒヨウ</t>
    </rPh>
    <rPh sb="31" eb="32">
      <t>ブン</t>
    </rPh>
    <phoneticPr fontId="2"/>
  </si>
  <si>
    <t>感染対策等を行った上での施設内療養に要する費用（国実施要綱別添2-1（令和５年５月７日まで）のとおり。高齢者施設等に限る。）</t>
    <rPh sb="0" eb="4">
      <t>カンセンタイサク</t>
    </rPh>
    <rPh sb="4" eb="5">
      <t>トウ</t>
    </rPh>
    <rPh sb="6" eb="7">
      <t>オコナ</t>
    </rPh>
    <rPh sb="9" eb="10">
      <t>ウエ</t>
    </rPh>
    <rPh sb="12" eb="17">
      <t>シセツナイリョウヨウ</t>
    </rPh>
    <rPh sb="18" eb="19">
      <t>ヨウ</t>
    </rPh>
    <rPh sb="21" eb="23">
      <t>ヒヨウ</t>
    </rPh>
    <rPh sb="24" eb="29">
      <t>クニジッシヨウコウ</t>
    </rPh>
    <rPh sb="29" eb="31">
      <t>ベッテン</t>
    </rPh>
    <rPh sb="35" eb="37">
      <t>レイワ</t>
    </rPh>
    <rPh sb="38" eb="39">
      <t>ネン</t>
    </rPh>
    <rPh sb="40" eb="41">
      <t>ガツ</t>
    </rPh>
    <rPh sb="42" eb="43">
      <t>ニチ</t>
    </rPh>
    <rPh sb="51" eb="57">
      <t>コウレイシャシセツトウ</t>
    </rPh>
    <rPh sb="58" eb="59">
      <t>カギ</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</si>
  <si>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</si>
  <si>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</si>
  <si>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</si>
  <si>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【令和５年度（令和５年４月１日～令和５年５月７日）に生じた費用分】</t>
    <rPh sb="1" eb="3">
      <t>レイワ</t>
    </rPh>
    <rPh sb="4" eb="6">
      <t>ネンド</t>
    </rPh>
    <rPh sb="14" eb="15">
      <t>ニチ</t>
    </rPh>
    <rPh sb="16" eb="18">
      <t>レイワ</t>
    </rPh>
    <rPh sb="19" eb="20">
      <t>ネン</t>
    </rPh>
    <rPh sb="21" eb="22">
      <t>ガツ</t>
    </rPh>
    <rPh sb="23" eb="24">
      <t>ニチ</t>
    </rPh>
    <rPh sb="26" eb="27">
      <t>ショウ</t>
    </rPh>
    <rPh sb="29" eb="31">
      <t>ヒヨウ</t>
    </rPh>
    <rPh sb="31" eb="32">
      <t>ブン</t>
    </rPh>
    <phoneticPr fontId="2"/>
  </si>
  <si>
    <t>所要額①(b)</t>
    <rPh sb="0" eb="3">
      <t>ショヨウガク</t>
    </rPh>
    <phoneticPr fontId="2"/>
  </si>
  <si>
    <t>基準単価(e)</t>
    <rPh sb="0" eb="2">
      <t>キジュン</t>
    </rPh>
    <rPh sb="2" eb="4">
      <t>タンカ</t>
    </rPh>
    <phoneticPr fontId="2"/>
  </si>
  <si>
    <t>所要額(f)</t>
    <rPh sb="0" eb="3">
      <t>ショヨウガク</t>
    </rPh>
    <phoneticPr fontId="2"/>
  </si>
  <si>
    <t>基準単価(h)</t>
    <rPh sb="0" eb="2">
      <t>キジュン</t>
    </rPh>
    <rPh sb="2" eb="4">
      <t>タンカ</t>
    </rPh>
    <phoneticPr fontId="2"/>
  </si>
  <si>
    <t>所要額(i)</t>
    <rPh sb="0" eb="3">
      <t>ショヨウガク</t>
    </rPh>
    <phoneticPr fontId="2"/>
  </si>
  <si>
    <t>　「基準単価(a)」、「基準単価(e)」及び「基準単価(h)」は、「令和５年度新型コロナウイルス感染症流行下における介護サービス事業所等のサービス提供体制確保事業実施要綱」の別添３に記載された基準単価を記入すること。</t>
    <rPh sb="2" eb="4">
      <t>キジュン</t>
    </rPh>
    <rPh sb="4" eb="6">
      <t>タンカ</t>
    </rPh>
    <rPh sb="12" eb="14">
      <t>キジュン</t>
    </rPh>
    <rPh sb="14" eb="16">
      <t>タンカ</t>
    </rPh>
    <rPh sb="20" eb="21">
      <t>オヨ</t>
    </rPh>
    <rPh sb="23" eb="27">
      <t>キジュンタンカ</t>
    </rPh>
    <rPh sb="34" eb="36">
      <t>レイワ</t>
    </rPh>
    <rPh sb="37" eb="39">
      <t>ネンド</t>
    </rPh>
    <rPh sb="39" eb="41">
      <t>シンガタ</t>
    </rPh>
    <rPh sb="48" eb="51">
      <t>カンセンショウ</t>
    </rPh>
    <rPh sb="51" eb="54">
      <t>リュウコウシタ</t>
    </rPh>
    <rPh sb="58" eb="60">
      <t>カイゴ</t>
    </rPh>
    <rPh sb="64" eb="68">
      <t>ジギョウショトウ</t>
    </rPh>
    <rPh sb="73" eb="81">
      <t>テイキョウタイセイカクホジギョウ</t>
    </rPh>
    <rPh sb="81" eb="85">
      <t>ジッシヨウコウ</t>
    </rPh>
    <phoneticPr fontId="2"/>
  </si>
  <si>
    <t>本Excelを各事業所に配布し、様式第１号別紙12（個票）を記入するように依頼　</t>
    <rPh sb="0" eb="1">
      <t>ホン</t>
    </rPh>
    <rPh sb="7" eb="8">
      <t>カク</t>
    </rPh>
    <rPh sb="8" eb="11">
      <t>ジギョウショ</t>
    </rPh>
    <rPh sb="12" eb="14">
      <t>ハイフ</t>
    </rPh>
    <rPh sb="16" eb="18">
      <t>ヨウシキ</t>
    </rPh>
    <rPh sb="18" eb="19">
      <t>ダイ</t>
    </rPh>
    <rPh sb="20" eb="21">
      <t>ゴウ</t>
    </rPh>
    <rPh sb="21" eb="23">
      <t>ベッシ</t>
    </rPh>
    <rPh sb="26" eb="28">
      <t>コヒョウ</t>
    </rPh>
    <rPh sb="30" eb="32">
      <t>キニュウ</t>
    </rPh>
    <rPh sb="37" eb="39">
      <t>イライ</t>
    </rPh>
    <phoneticPr fontId="2"/>
  </si>
  <si>
    <t xml:space="preserve">様式第１号別紙12（個票●）の着色セルを入力（黄色セル：必要情報の入力・該当する取組内容のチェック、緑色セル：クリックしてプルダウンから選択）し、事業者（法人本部）へ返送
</t>
    <rPh sb="0" eb="2">
      <t>ヨウシキ</t>
    </rPh>
    <rPh sb="2" eb="3">
      <t>ダイ</t>
    </rPh>
    <rPh sb="4" eb="5">
      <t>ゴウ</t>
    </rPh>
    <rPh sb="5" eb="7">
      <t>ベッシ</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2"/>
  </si>
  <si>
    <t>様式第１号別紙11（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2" eb="3">
      <t>ダイ</t>
    </rPh>
    <rPh sb="4" eb="5">
      <t>ゴウ</t>
    </rPh>
    <rPh sb="5" eb="7">
      <t>ベッシ</t>
    </rPh>
    <rPh sb="17" eb="20">
      <t>シンセイガク</t>
    </rPh>
    <rPh sb="20" eb="22">
      <t>イチラン</t>
    </rPh>
    <rPh sb="24" eb="28">
      <t>ゼンジギョウショ</t>
    </rPh>
    <rPh sb="28" eb="29">
      <t>ブン</t>
    </rPh>
    <rPh sb="30" eb="31">
      <t>タダ</t>
    </rPh>
    <rPh sb="33" eb="35">
      <t>ハンエイ</t>
    </rPh>
    <rPh sb="41" eb="43">
      <t>カクニン</t>
    </rPh>
    <rPh sb="66" eb="67">
      <t>ギョウ</t>
    </rPh>
    <rPh sb="79" eb="80">
      <t>ミギ</t>
    </rPh>
    <phoneticPr fontId="2"/>
  </si>
  <si>
    <t>個票及び様式第１号別紙11の内容が様式第１号別紙10（総括表）にも正しく反映されていることを確認するとともに、様式第１号別紙10（総括表）の記入欄（黄色セル）を記載</t>
    <rPh sb="0" eb="2">
      <t>コヒョウ</t>
    </rPh>
    <rPh sb="2" eb="3">
      <t>オヨ</t>
    </rPh>
    <rPh sb="4" eb="6">
      <t>ヨウシキ</t>
    </rPh>
    <rPh sb="6" eb="7">
      <t>ダイ</t>
    </rPh>
    <rPh sb="8" eb="9">
      <t>ゴウ</t>
    </rPh>
    <rPh sb="9" eb="11">
      <t>ベッシ</t>
    </rPh>
    <rPh sb="14" eb="16">
      <t>ナイヨウ</t>
    </rPh>
    <rPh sb="17" eb="19">
      <t>ヨウシキ</t>
    </rPh>
    <rPh sb="19" eb="20">
      <t>ダイ</t>
    </rPh>
    <rPh sb="21" eb="22">
      <t>ゴウ</t>
    </rPh>
    <rPh sb="22" eb="24">
      <t>ベッシ</t>
    </rPh>
    <rPh sb="27" eb="30">
      <t>ソウカツヒョウ</t>
    </rPh>
    <rPh sb="33" eb="34">
      <t>タダ</t>
    </rPh>
    <rPh sb="36" eb="38">
      <t>ハンエイ</t>
    </rPh>
    <rPh sb="46" eb="48">
      <t>カクニン</t>
    </rPh>
    <rPh sb="55" eb="57">
      <t>ヨウシキ</t>
    </rPh>
    <rPh sb="57" eb="58">
      <t>ダイ</t>
    </rPh>
    <rPh sb="59" eb="60">
      <t>ゴウ</t>
    </rPh>
    <rPh sb="60" eb="62">
      <t>ベッシ</t>
    </rPh>
    <rPh sb="65" eb="68">
      <t>ソウカツヒョウ</t>
    </rPh>
    <rPh sb="70" eb="73">
      <t>キニュウラン</t>
    </rPh>
    <rPh sb="74" eb="76">
      <t>キイロ</t>
    </rPh>
    <rPh sb="80" eb="82">
      <t>キサイ</t>
    </rPh>
    <phoneticPr fontId="2"/>
  </si>
  <si>
    <t>E - mail</t>
  </si>
  <si>
    <t>（様式第１号別紙10）</t>
    <rPh sb="1" eb="4">
      <t>ヨウシキダイ</t>
    </rPh>
    <rPh sb="5" eb="6">
      <t>ゴウ</t>
    </rPh>
    <rPh sb="6" eb="8">
      <t>ベッシ</t>
    </rPh>
    <phoneticPr fontId="2"/>
  </si>
  <si>
    <t>　「所要額①(b)」、「所要額②(c)」、「所要額(f)」及び「所要額(i)」は「（様式第１号別紙12）事業所・施設別個表」に記載した所要額（千円未満切り捨て）を記入すること。</t>
    <rPh sb="2" eb="5">
      <t>ショヨウガク</t>
    </rPh>
    <rPh sb="12" eb="15">
      <t>ショヨウガク</t>
    </rPh>
    <rPh sb="29" eb="30">
      <t>オヨ</t>
    </rPh>
    <rPh sb="42" eb="44">
      <t>ヨウシキ</t>
    </rPh>
    <rPh sb="44" eb="45">
      <t>ダイ</t>
    </rPh>
    <rPh sb="46" eb="47">
      <t>ゴウ</t>
    </rPh>
    <rPh sb="47" eb="49">
      <t>ベッシ</t>
    </rPh>
    <rPh sb="63" eb="65">
      <t>キサイ</t>
    </rPh>
    <rPh sb="67" eb="70">
      <t>ショヨウガク</t>
    </rPh>
    <rPh sb="71" eb="72">
      <t>セン</t>
    </rPh>
    <rPh sb="72" eb="75">
      <t>エンミマン</t>
    </rPh>
    <rPh sb="75" eb="76">
      <t>キ</t>
    </rPh>
    <rPh sb="77" eb="78">
      <t>ス</t>
    </rPh>
    <rPh sb="81" eb="83">
      <t>キニュウ</t>
    </rPh>
    <phoneticPr fontId="2"/>
  </si>
  <si>
    <t>　　　　　　　　　　　　　　　　　　　　　　助成対象
　サービス種別</t>
    <rPh sb="22" eb="24">
      <t>ジョセイ</t>
    </rPh>
    <rPh sb="24" eb="26">
      <t>タイショウ</t>
    </rPh>
    <rPh sb="33" eb="35">
      <t>シュベツ</t>
    </rPh>
    <phoneticPr fontId="2"/>
  </si>
  <si>
    <t>本書の使い方</t>
    <rPh sb="0" eb="1">
      <t>ホン</t>
    </rPh>
    <rPh sb="3" eb="4">
      <t>ツカ</t>
    </rPh>
    <rPh sb="5" eb="6">
      <t>カタ</t>
    </rPh>
    <phoneticPr fontId="2"/>
  </si>
  <si>
    <t>令和６年度緊急時介護人材確保・職場環境復旧等支援事業</t>
    <rPh sb="4" eb="5">
      <t>ド</t>
    </rPh>
    <rPh sb="5" eb="14">
      <t>キンキュウジカイゴジンザイカクホ</t>
    </rPh>
    <rPh sb="15" eb="17">
      <t>ショクバ</t>
    </rPh>
    <rPh sb="17" eb="19">
      <t>カンキョウ</t>
    </rPh>
    <rPh sb="19" eb="21">
      <t>フッキュウ</t>
    </rPh>
    <rPh sb="21" eb="22">
      <t>トウ</t>
    </rPh>
    <rPh sb="22" eb="24">
      <t>シエン</t>
    </rPh>
    <rPh sb="24" eb="26">
      <t>ジギョウ</t>
    </rPh>
    <phoneticPr fontId="2"/>
  </si>
  <si>
    <t>令和６年度緊急時介護人材確保・職場環境復旧等支援事業費補助金交付申請見込額調書総括表</t>
    <rPh sb="0" eb="2">
      <t>レイワ</t>
    </rPh>
    <rPh sb="3" eb="5">
      <t>ネンド</t>
    </rPh>
    <rPh sb="5" eb="14">
      <t>キンキュウジカイゴジンザイカクホ</t>
    </rPh>
    <rPh sb="15" eb="27">
      <t>ショクバカンキョウフッキュウトウシエンジギョウヒ</t>
    </rPh>
    <rPh sb="27" eb="29">
      <t>ホジョ</t>
    </rPh>
    <rPh sb="29" eb="30">
      <t>キン</t>
    </rPh>
    <rPh sb="34" eb="37">
      <t>ミコミガク</t>
    </rPh>
    <rPh sb="37" eb="38">
      <t>チョウ</t>
    </rPh>
    <phoneticPr fontId="2"/>
  </si>
  <si>
    <t>申請見込額</t>
    <rPh sb="0" eb="2">
      <t>シンセイ</t>
    </rPh>
    <rPh sb="2" eb="4">
      <t>ミコミ</t>
    </rPh>
    <rPh sb="4" eb="5">
      <t>ガク</t>
    </rPh>
    <phoneticPr fontId="2"/>
  </si>
  <si>
    <t>（様式第１号別紙11）令和６年度緊急時介護人材確保・職場環境復旧等支援事業費補助金事業所・施設別申請見込額一覧</t>
    <rPh sb="1" eb="4">
      <t>ヨウシキダイ</t>
    </rPh>
    <rPh sb="5" eb="8">
      <t>ゴウベッシ</t>
    </rPh>
    <rPh sb="41" eb="44">
      <t>ジギョウショ</t>
    </rPh>
    <rPh sb="45" eb="47">
      <t>シセツ</t>
    </rPh>
    <rPh sb="47" eb="48">
      <t>ベツ</t>
    </rPh>
    <rPh sb="48" eb="50">
      <t>シンセイ</t>
    </rPh>
    <rPh sb="50" eb="52">
      <t>ミコミ</t>
    </rPh>
    <rPh sb="52" eb="53">
      <t>ガク</t>
    </rPh>
    <rPh sb="53" eb="55">
      <t>イチラン</t>
    </rPh>
    <phoneticPr fontId="2"/>
  </si>
  <si>
    <t>申請見込額(d)</t>
    <rPh sb="0" eb="2">
      <t>シンセイ</t>
    </rPh>
    <rPh sb="2" eb="4">
      <t>ミコミ</t>
    </rPh>
    <rPh sb="4" eb="5">
      <t>ガク</t>
    </rPh>
    <phoneticPr fontId="2"/>
  </si>
  <si>
    <t>申請見込額(g)</t>
    <rPh sb="0" eb="2">
      <t>シンセイ</t>
    </rPh>
    <rPh sb="2" eb="4">
      <t>ミコミ</t>
    </rPh>
    <rPh sb="4" eb="5">
      <t>ガク</t>
    </rPh>
    <phoneticPr fontId="2"/>
  </si>
  <si>
    <t>申請見込額(j)</t>
    <rPh sb="0" eb="2">
      <t>シンセイ</t>
    </rPh>
    <rPh sb="2" eb="4">
      <t>ミコミ</t>
    </rPh>
    <rPh sb="4" eb="5">
      <t>ガク</t>
    </rPh>
    <phoneticPr fontId="2"/>
  </si>
  <si>
    <t>申請見込額計(k)</t>
    <rPh sb="0" eb="2">
      <t>シンセイ</t>
    </rPh>
    <rPh sb="2" eb="4">
      <t>ミコミ</t>
    </rPh>
    <rPh sb="4" eb="5">
      <t>ガク</t>
    </rPh>
    <rPh sb="5" eb="6">
      <t>ケイ</t>
    </rPh>
    <phoneticPr fontId="2"/>
  </si>
  <si>
    <t>(様式第１号別紙12）令和６年度緊急時介護人材確保・職場環境復旧等支援事業費補助金事業所・施設別個表</t>
    <rPh sb="1" eb="4">
      <t>ヨウシキダイ</t>
    </rPh>
    <rPh sb="5" eb="8">
      <t>ゴウベッシ</t>
    </rPh>
    <rPh sb="41" eb="44">
      <t>ジギョウショ</t>
    </rPh>
    <rPh sb="45" eb="47">
      <t>シセツ</t>
    </rPh>
    <rPh sb="47" eb="48">
      <t>ベツ</t>
    </rPh>
    <rPh sb="48" eb="50">
      <t>コヒョウ</t>
    </rPh>
    <phoneticPr fontId="2"/>
  </si>
  <si>
    <t>　「申請見込額(d)」は、「基準単価(a)」と「所要額①(b)」を比較して低い方の額及び「所要額②(c)」の合計を、「申請見込額(g)」は、「基準単価(e)」と「所要額(f)」を比較して低い方の額を、「申請見込額(j)」は、「基準単価(h)」と「所要額(i)」を比較して低い方の額を額をそれぞれ記入すること。</t>
    <rPh sb="2" eb="4">
      <t>シンセイ</t>
    </rPh>
    <rPh sb="4" eb="6">
      <t>ミコミ</t>
    </rPh>
    <rPh sb="6" eb="7">
      <t>ガク</t>
    </rPh>
    <rPh sb="14" eb="16">
      <t>キジュン</t>
    </rPh>
    <rPh sb="16" eb="18">
      <t>タンカ</t>
    </rPh>
    <rPh sb="24" eb="27">
      <t>ショヨウガク</t>
    </rPh>
    <rPh sb="33" eb="35">
      <t>ヒカク</t>
    </rPh>
    <rPh sb="37" eb="38">
      <t>ヒク</t>
    </rPh>
    <rPh sb="39" eb="40">
      <t>ホウ</t>
    </rPh>
    <rPh sb="41" eb="42">
      <t>ガク</t>
    </rPh>
    <rPh sb="42" eb="43">
      <t>オヨ</t>
    </rPh>
    <rPh sb="54" eb="56">
      <t>ゴウケイ</t>
    </rPh>
    <rPh sb="61" eb="63">
      <t>ミコミ</t>
    </rPh>
    <rPh sb="101" eb="103">
      <t>シンセイ</t>
    </rPh>
    <rPh sb="103" eb="105">
      <t>ミコミ</t>
    </rPh>
    <rPh sb="147" eb="149">
      <t>キニュウ</t>
    </rPh>
    <phoneticPr fontId="2"/>
  </si>
  <si>
    <t>　「申請見込額計(k)」は、「申請見込額(d)」と「申請見込額(g)」と「申請見込額(j)」の合計額を記入すること。</t>
    <rPh sb="2" eb="4">
      <t>シンセイ</t>
    </rPh>
    <rPh sb="4" eb="6">
      <t>ミコミ</t>
    </rPh>
    <rPh sb="6" eb="7">
      <t>ガク</t>
    </rPh>
    <rPh sb="7" eb="8">
      <t>ケイ</t>
    </rPh>
    <rPh sb="15" eb="17">
      <t>シンセイ</t>
    </rPh>
    <rPh sb="17" eb="19">
      <t>ミコミ</t>
    </rPh>
    <rPh sb="19" eb="20">
      <t>ガク</t>
    </rPh>
    <rPh sb="26" eb="28">
      <t>シンセイ</t>
    </rPh>
    <rPh sb="28" eb="30">
      <t>ミコミ</t>
    </rPh>
    <rPh sb="30" eb="31">
      <t>ガク</t>
    </rPh>
    <rPh sb="37" eb="39">
      <t>シンセイ</t>
    </rPh>
    <rPh sb="39" eb="41">
      <t>ミコミ</t>
    </rPh>
    <rPh sb="41" eb="42">
      <t>ガク</t>
    </rPh>
    <rPh sb="47" eb="50">
      <t>ゴウケイガク</t>
    </rPh>
    <rPh sb="51" eb="5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</si>
</sst>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明朝"/>
      <family val="1"/>
      <charset val="128"/>
    </font>
    <font>
      <b/>
      <sz val="14"/>
      <name val="ＭＳ 明朝"/>
      <family val="1"/>
      <charset val="128"/>
    </font>
    <font>
      <sz val="11"/>
      <name val="ＭＳ 明朝"/>
      <family val="1"/>
      <charset val="128"/>
    </font>
    <font>
      <sz val="12"/>
      <name val="ＭＳ 明朝"/>
      <family val="1"/>
      <charset val="128"/>
    </font>
    <font>
      <sz val="3"/>
      <name val="ＭＳ Ｐ明朝"/>
      <family val="1"/>
      <charset val="128"/>
    </font>
    <font>
      <sz val="6"/>
      <name val="ＭＳ Ｐ明朝"/>
      <family val="1"/>
      <charset val="128"/>
    </font>
    <font>
      <b/>
      <sz val="10"/>
      <name val="ＭＳ Ｐ明朝"/>
      <family val="1"/>
      <charset val="128"/>
    </font>
    <font>
      <sz val="7.5"/>
      <name val="ＭＳ Ｐ明朝"/>
      <family val="1"/>
      <charset val="128"/>
    </font>
    <font>
      <sz val="7"/>
      <name val="ＭＳ Ｐ明朝"/>
      <family val="1"/>
      <charset val="128"/>
    </font>
    <font>
      <sz val="5"/>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71">
    <xf numFmtId="0" fontId="0" fillId="0" borderId="0" xfId="0">
      <alignment vertical="center"/>
    </xf>
    <xf numFmtId="0" fontId="6" fillId="0" borderId="0" xfId="0" applyFont="1">
      <alignment vertical="center"/>
    </xf>
    <xf numFmtId="0" fontId="8" fillId="0" borderId="0" xfId="0" applyFont="1" applyFill="1" applyBorder="1">
      <alignment vertical="center"/>
    </xf>
    <xf numFmtId="0" fontId="8" fillId="0" borderId="0" xfId="0" applyFont="1" applyFill="1">
      <alignment vertical="center"/>
    </xf>
    <xf numFmtId="0" fontId="8" fillId="0" borderId="0" xfId="0" applyFont="1">
      <alignment vertical="center"/>
    </xf>
    <xf numFmtId="0" fontId="8" fillId="0" borderId="0" xfId="0" applyFont="1" applyAlignment="1">
      <alignment horizontal="left" vertical="center"/>
    </xf>
    <xf numFmtId="0" fontId="4" fillId="0" borderId="0" xfId="0" applyFont="1" applyBorder="1">
      <alignment vertical="center"/>
    </xf>
    <xf numFmtId="0" fontId="4" fillId="0" borderId="0" xfId="0" applyFont="1">
      <alignment vertical="center"/>
    </xf>
    <xf numFmtId="0" fontId="4" fillId="0" borderId="9" xfId="0" applyFont="1" applyBorder="1">
      <alignment vertical="center"/>
    </xf>
    <xf numFmtId="0" fontId="8"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Alignment="1">
      <alignment horizontal="left" vertical="top"/>
    </xf>
    <xf numFmtId="0" fontId="13" fillId="0" borderId="0" xfId="0" applyFont="1" applyFill="1" applyAlignment="1">
      <alignment horizontal="left" vertical="top"/>
    </xf>
    <xf numFmtId="0" fontId="12" fillId="0" borderId="0" xfId="0" applyFont="1" applyFill="1">
      <alignment vertical="center"/>
    </xf>
    <xf numFmtId="0" fontId="12" fillId="0" borderId="36" xfId="0" applyFont="1" applyFill="1" applyBorder="1" applyAlignment="1">
      <alignment horizontal="center" vertical="center"/>
    </xf>
    <xf numFmtId="49" fontId="13" fillId="0" borderId="36" xfId="0" applyNumberFormat="1" applyFont="1" applyFill="1" applyBorder="1" applyAlignment="1">
      <alignment horizontal="center" vertical="top"/>
    </xf>
    <xf numFmtId="0" fontId="13" fillId="0" borderId="36" xfId="0" applyFont="1" applyFill="1" applyBorder="1" applyAlignment="1">
      <alignment horizontal="center" vertical="top"/>
    </xf>
    <xf numFmtId="49" fontId="13" fillId="0" borderId="36" xfId="0" applyNumberFormat="1"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18" xfId="0" applyFont="1" applyFill="1" applyBorder="1" applyAlignment="1">
      <alignment vertical="top" wrapText="1"/>
    </xf>
    <xf numFmtId="49" fontId="13" fillId="0" borderId="18" xfId="0" applyNumberFormat="1" applyFont="1" applyFill="1" applyBorder="1" applyAlignment="1">
      <alignment vertical="top" wrapText="1"/>
    </xf>
    <xf numFmtId="0" fontId="13" fillId="0" borderId="18" xfId="0" applyFont="1" applyFill="1" applyBorder="1" applyAlignment="1">
      <alignment horizontal="left" vertical="top" wrapText="1"/>
    </xf>
    <xf numFmtId="0" fontId="6" fillId="0" borderId="0" xfId="0" applyFont="1" applyFill="1">
      <alignment vertical="center"/>
    </xf>
    <xf numFmtId="0" fontId="9" fillId="0" borderId="0" xfId="0" applyFont="1" applyFill="1">
      <alignment vertical="center"/>
    </xf>
    <xf numFmtId="0" fontId="14" fillId="0" borderId="0" xfId="0" applyFont="1" applyFill="1">
      <alignment vertical="center"/>
    </xf>
    <xf numFmtId="176" fontId="14" fillId="0" borderId="0" xfId="0" applyNumberFormat="1" applyFont="1" applyFill="1">
      <alignment vertical="center"/>
    </xf>
    <xf numFmtId="176" fontId="9" fillId="0" borderId="0" xfId="0" applyNumberFormat="1" applyFont="1" applyFill="1">
      <alignment vertical="center"/>
    </xf>
    <xf numFmtId="0" fontId="8" fillId="5" borderId="5" xfId="0" applyFont="1" applyFill="1" applyBorder="1" applyProtection="1">
      <alignment vertical="center"/>
      <protection locked="0"/>
    </xf>
    <xf numFmtId="0" fontId="4" fillId="0" borderId="5" xfId="0" applyFont="1" applyFill="1" applyBorder="1" applyProtection="1">
      <alignment vertical="center"/>
    </xf>
    <xf numFmtId="0" fontId="4" fillId="0" borderId="5" xfId="0" applyFont="1" applyFill="1" applyBorder="1" applyAlignment="1" applyProtection="1">
      <alignment horizontal="center" vertical="center"/>
    </xf>
    <xf numFmtId="0" fontId="8" fillId="5" borderId="0" xfId="0" applyFont="1" applyFill="1" applyBorder="1" applyProtection="1">
      <alignment vertical="center"/>
      <protection locked="0"/>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8" fillId="5" borderId="8" xfId="0" applyFont="1" applyFill="1" applyBorder="1" applyAlignment="1" applyProtection="1">
      <alignment horizontal="left" vertical="center"/>
      <protection locked="0"/>
    </xf>
    <xf numFmtId="0" fontId="4" fillId="0" borderId="8" xfId="0" applyFont="1" applyFill="1" applyBorder="1" applyProtection="1">
      <alignment vertical="center"/>
    </xf>
    <xf numFmtId="0" fontId="4" fillId="0" borderId="8" xfId="0" applyFont="1" applyFill="1" applyBorder="1" applyAlignment="1" applyProtection="1">
      <alignment horizontal="center" vertical="center"/>
    </xf>
    <xf numFmtId="0" fontId="6" fillId="0" borderId="0" xfId="0" applyFont="1" applyFill="1" applyAlignment="1">
      <alignment vertical="center"/>
    </xf>
    <xf numFmtId="0" fontId="9" fillId="0" borderId="0" xfId="0" applyFont="1" applyFill="1" applyAlignment="1">
      <alignment vertical="center"/>
    </xf>
    <xf numFmtId="0" fontId="16" fillId="0" borderId="0" xfId="0" applyFont="1" applyFill="1" applyBorder="1" applyAlignment="1">
      <alignment horizontal="left" vertical="center"/>
    </xf>
    <xf numFmtId="0" fontId="6" fillId="0" borderId="0" xfId="0" applyFont="1" applyFill="1" applyAlignment="1">
      <alignment horizontal="right" vertical="center"/>
    </xf>
    <xf numFmtId="0" fontId="8" fillId="3" borderId="51" xfId="0" applyFont="1" applyFill="1" applyBorder="1" applyAlignment="1">
      <alignment horizontal="center" vertical="center"/>
    </xf>
    <xf numFmtId="0" fontId="8" fillId="3" borderId="3" xfId="0" applyFont="1" applyFill="1" applyBorder="1" applyAlignment="1">
      <alignment horizontal="center" vertical="center"/>
    </xf>
    <xf numFmtId="178" fontId="6" fillId="0" borderId="36" xfId="0" applyNumberFormat="1" applyFont="1" applyBorder="1" applyAlignment="1">
      <alignment horizontal="center" vertical="center" shrinkToFit="1"/>
    </xf>
    <xf numFmtId="178" fontId="6" fillId="0" borderId="1" xfId="0" applyNumberFormat="1" applyFont="1" applyBorder="1" applyAlignment="1">
      <alignment horizontal="center" vertical="center" shrinkToFit="1"/>
    </xf>
    <xf numFmtId="178" fontId="6" fillId="0" borderId="36" xfId="4" applyNumberFormat="1" applyFont="1" applyBorder="1" applyAlignment="1">
      <alignment horizontal="right" vertical="center" shrinkToFit="1"/>
    </xf>
    <xf numFmtId="178" fontId="6" fillId="0" borderId="49" xfId="4" applyNumberFormat="1" applyFont="1" applyBorder="1" applyAlignment="1">
      <alignment horizontal="right" vertical="center" shrinkToFit="1"/>
    </xf>
    <xf numFmtId="178" fontId="6" fillId="0" borderId="3" xfId="4" applyNumberFormat="1" applyFont="1" applyBorder="1" applyAlignment="1">
      <alignment horizontal="right" vertical="center" shrinkToFit="1"/>
    </xf>
    <xf numFmtId="178" fontId="6" fillId="0" borderId="38" xfId="4" applyNumberFormat="1" applyFont="1" applyBorder="1" applyAlignment="1">
      <alignment horizontal="right" vertical="center" shrinkToFit="1"/>
    </xf>
    <xf numFmtId="178" fontId="6" fillId="0" borderId="38" xfId="4" applyNumberFormat="1" applyFont="1" applyFill="1" applyBorder="1" applyAlignment="1">
      <alignment horizontal="right" vertical="center" shrinkToFit="1"/>
    </xf>
    <xf numFmtId="178" fontId="6" fillId="0" borderId="39" xfId="0" applyNumberFormat="1" applyFont="1" applyBorder="1" applyAlignment="1">
      <alignment horizontal="center" vertical="center" shrinkToFit="1"/>
    </xf>
    <xf numFmtId="178" fontId="6" fillId="0" borderId="44" xfId="0" applyNumberFormat="1" applyFont="1" applyBorder="1" applyAlignment="1">
      <alignment horizontal="center" vertical="center" shrinkToFit="1"/>
    </xf>
    <xf numFmtId="178" fontId="6" fillId="0" borderId="52" xfId="4" applyNumberFormat="1" applyFont="1" applyBorder="1" applyAlignment="1">
      <alignment horizontal="right" vertical="center" shrinkToFit="1"/>
    </xf>
    <xf numFmtId="178" fontId="6" fillId="0" borderId="50" xfId="4" applyNumberFormat="1" applyFont="1" applyBorder="1" applyAlignment="1">
      <alignment horizontal="right" vertical="center" shrinkToFit="1"/>
    </xf>
    <xf numFmtId="178" fontId="6" fillId="0" borderId="45" xfId="4" applyNumberFormat="1" applyFont="1" applyFill="1" applyBorder="1" applyAlignment="1">
      <alignment horizontal="right" vertical="center" shrinkToFit="1"/>
    </xf>
    <xf numFmtId="178" fontId="6" fillId="0" borderId="46" xfId="4" applyNumberFormat="1" applyFont="1" applyBorder="1" applyAlignment="1">
      <alignment horizontal="right" vertical="center" shrinkToFit="1"/>
    </xf>
    <xf numFmtId="178" fontId="6" fillId="0" borderId="53" xfId="4" applyNumberFormat="1" applyFont="1" applyBorder="1" applyAlignment="1">
      <alignment horizontal="right" vertical="center" shrinkToFit="1"/>
    </xf>
    <xf numFmtId="178" fontId="6" fillId="0" borderId="47" xfId="4" applyNumberFormat="1" applyFont="1" applyBorder="1" applyAlignment="1">
      <alignment horizontal="right" vertical="center" shrinkToFit="1"/>
    </xf>
    <xf numFmtId="178" fontId="6" fillId="0" borderId="43" xfId="4" applyNumberFormat="1" applyFont="1" applyBorder="1" applyAlignment="1">
      <alignment horizontal="right" vertical="center" shrinkToFit="1"/>
    </xf>
    <xf numFmtId="178" fontId="6" fillId="0" borderId="48" xfId="4" applyNumberFormat="1" applyFont="1" applyBorder="1" applyAlignment="1">
      <alignment horizontal="right" vertical="center" shrinkToFit="1"/>
    </xf>
    <xf numFmtId="0" fontId="0" fillId="0" borderId="0" xfId="0" applyFont="1">
      <alignment vertical="center"/>
    </xf>
    <xf numFmtId="0" fontId="8" fillId="0" borderId="0" xfId="0" applyFont="1" applyAlignment="1">
      <alignment horizontal="center" vertical="center" shrinkToFit="1"/>
    </xf>
    <xf numFmtId="0" fontId="8" fillId="0" borderId="0" xfId="0" applyFont="1" applyFill="1" applyAlignment="1">
      <alignment horizontal="center" vertical="center" shrinkToFit="1"/>
    </xf>
    <xf numFmtId="0" fontId="0" fillId="0" borderId="0" xfId="0" applyFont="1" applyFill="1">
      <alignment vertical="center"/>
    </xf>
    <xf numFmtId="0" fontId="8" fillId="0" borderId="0" xfId="0" applyFont="1" applyFill="1" applyAlignment="1">
      <alignment horizontal="center" vertical="center"/>
    </xf>
    <xf numFmtId="0" fontId="8" fillId="0" borderId="0" xfId="0" applyFont="1" applyFill="1" applyProtection="1">
      <alignment vertical="center"/>
    </xf>
    <xf numFmtId="0" fontId="6" fillId="0" borderId="0" xfId="0" applyFont="1" applyFill="1" applyProtection="1">
      <alignment vertical="center"/>
    </xf>
    <xf numFmtId="0" fontId="4" fillId="0" borderId="0" xfId="0" applyFont="1" applyBorder="1" applyProtection="1">
      <alignment vertical="center"/>
    </xf>
    <xf numFmtId="0" fontId="4" fillId="0" borderId="13" xfId="0" applyFont="1" applyFill="1" applyBorder="1" applyProtection="1">
      <alignment vertical="center"/>
    </xf>
    <xf numFmtId="0" fontId="4" fillId="0" borderId="14" xfId="0" applyFont="1" applyFill="1" applyBorder="1" applyAlignment="1" applyProtection="1">
      <alignment horizontal="center" vertical="center"/>
    </xf>
    <xf numFmtId="0" fontId="4" fillId="0" borderId="14" xfId="0" applyFont="1" applyFill="1" applyBorder="1" applyProtection="1">
      <alignment vertical="center"/>
    </xf>
    <xf numFmtId="0" fontId="4" fillId="0" borderId="16" xfId="0" applyFont="1" applyFill="1" applyBorder="1" applyProtection="1">
      <alignment vertical="center"/>
    </xf>
    <xf numFmtId="0" fontId="4" fillId="0" borderId="11" xfId="0" applyFont="1" applyFill="1" applyBorder="1" applyProtection="1">
      <alignment vertical="center"/>
    </xf>
    <xf numFmtId="0" fontId="4" fillId="0" borderId="12" xfId="0" applyFont="1" applyFill="1" applyBorder="1" applyProtection="1">
      <alignment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15" fillId="0" borderId="0" xfId="0" applyFont="1" applyFill="1" applyBorder="1" applyAlignment="1" applyProtection="1">
      <alignment vertical="top"/>
    </xf>
    <xf numFmtId="0" fontId="4" fillId="0" borderId="6" xfId="0" applyFont="1" applyFill="1" applyBorder="1" applyProtection="1">
      <alignment vertical="center"/>
    </xf>
    <xf numFmtId="0" fontId="4" fillId="0" borderId="3" xfId="0" applyFont="1" applyFill="1" applyBorder="1" applyProtection="1">
      <alignment vertical="center"/>
    </xf>
    <xf numFmtId="0" fontId="8"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0" fontId="8" fillId="0" borderId="8" xfId="0" applyFont="1" applyFill="1" applyBorder="1" applyAlignment="1" applyProtection="1">
      <alignment horizontal="left" vertical="center"/>
    </xf>
    <xf numFmtId="0" fontId="4" fillId="0" borderId="12" xfId="0" applyFont="1" applyFill="1" applyBorder="1" applyAlignment="1" applyProtection="1">
      <alignment horizontal="center" vertical="center"/>
    </xf>
    <xf numFmtId="0" fontId="8" fillId="0" borderId="5" xfId="0" applyFont="1" applyFill="1" applyBorder="1" applyAlignment="1" applyProtection="1">
      <alignment vertical="center"/>
    </xf>
    <xf numFmtId="0" fontId="16" fillId="0" borderId="8" xfId="0" applyFont="1" applyFill="1" applyBorder="1" applyAlignment="1" applyProtection="1">
      <alignment horizontal="left" vertical="center"/>
    </xf>
    <xf numFmtId="0" fontId="8" fillId="0" borderId="8" xfId="0" applyFont="1" applyFill="1" applyBorder="1" applyProtection="1">
      <alignment vertical="center"/>
    </xf>
    <xf numFmtId="0" fontId="8" fillId="0" borderId="8" xfId="0" applyFont="1" applyFill="1" applyBorder="1" applyAlignment="1" applyProtection="1">
      <alignment vertical="center"/>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vertical="center"/>
    </xf>
    <xf numFmtId="0" fontId="8" fillId="0" borderId="19" xfId="0" applyFont="1" applyFill="1" applyBorder="1" applyProtection="1">
      <alignment vertical="center"/>
    </xf>
    <xf numFmtId="0" fontId="8" fillId="0" borderId="0" xfId="0" applyFont="1" applyFill="1" applyBorder="1" applyProtection="1">
      <alignment vertical="center"/>
    </xf>
    <xf numFmtId="0" fontId="9" fillId="0" borderId="19"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8" fillId="0" borderId="4" xfId="0" applyFont="1" applyFill="1" applyBorder="1" applyAlignment="1" applyProtection="1">
      <alignment vertical="center"/>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10" xfId="0" applyFont="1" applyFill="1" applyBorder="1" applyAlignment="1" applyProtection="1">
      <alignment vertical="center" wrapText="1"/>
    </xf>
    <xf numFmtId="0" fontId="9" fillId="0" borderId="0" xfId="0" applyFont="1" applyFill="1" applyBorder="1" applyAlignment="1" applyProtection="1">
      <alignment vertical="center"/>
    </xf>
    <xf numFmtId="0" fontId="8" fillId="0" borderId="19" xfId="0" applyFont="1" applyFill="1" applyBorder="1" applyAlignment="1" applyProtection="1">
      <alignment vertical="center"/>
    </xf>
    <xf numFmtId="176" fontId="8" fillId="0" borderId="0" xfId="0" applyNumberFormat="1" applyFont="1" applyFill="1" applyBorder="1" applyAlignment="1" applyProtection="1">
      <alignment vertical="center"/>
    </xf>
    <xf numFmtId="0" fontId="8" fillId="0" borderId="1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vertical="center" textRotation="255"/>
    </xf>
    <xf numFmtId="0" fontId="7" fillId="0" borderId="0" xfId="0" applyFont="1" applyFill="1" applyBorder="1" applyProtection="1">
      <alignment vertical="center"/>
    </xf>
    <xf numFmtId="0" fontId="8" fillId="0" borderId="10" xfId="0" applyFont="1" applyFill="1" applyBorder="1" applyProtection="1">
      <alignment vertical="center"/>
    </xf>
    <xf numFmtId="0" fontId="8" fillId="0" borderId="9" xfId="0" applyFont="1" applyFill="1" applyBorder="1" applyProtection="1">
      <alignment vertical="center"/>
    </xf>
    <xf numFmtId="0" fontId="8" fillId="0" borderId="9"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9" xfId="0" applyFont="1" applyFill="1" applyBorder="1" applyAlignment="1" applyProtection="1">
      <alignment vertical="center"/>
    </xf>
    <xf numFmtId="0" fontId="6" fillId="0" borderId="19" xfId="0" applyFont="1" applyFill="1" applyBorder="1" applyProtection="1">
      <alignment vertical="center"/>
    </xf>
    <xf numFmtId="0" fontId="8" fillId="0" borderId="11" xfId="0" applyFont="1" applyFill="1" applyBorder="1" applyAlignment="1" applyProtection="1">
      <alignment vertical="center"/>
    </xf>
    <xf numFmtId="0" fontId="7" fillId="0" borderId="8" xfId="0" applyFont="1" applyFill="1" applyBorder="1" applyAlignment="1" applyProtection="1">
      <alignment vertical="center"/>
    </xf>
    <xf numFmtId="0" fontId="9" fillId="0" borderId="8" xfId="0" applyFont="1" applyFill="1" applyBorder="1" applyAlignment="1" applyProtection="1">
      <alignment vertical="center"/>
    </xf>
    <xf numFmtId="0" fontId="8" fillId="0" borderId="8" xfId="0" applyFont="1" applyFill="1" applyBorder="1" applyAlignment="1" applyProtection="1">
      <alignment vertical="center" shrinkToFit="1"/>
    </xf>
    <xf numFmtId="0" fontId="8" fillId="0" borderId="8" xfId="0" applyFont="1" applyFill="1" applyBorder="1" applyAlignment="1" applyProtection="1">
      <alignment vertical="center" textRotation="255"/>
    </xf>
    <xf numFmtId="0" fontId="7" fillId="0" borderId="8" xfId="0" applyFont="1" applyFill="1" applyBorder="1" applyProtection="1">
      <alignment vertical="center"/>
    </xf>
    <xf numFmtId="0" fontId="6" fillId="0" borderId="8" xfId="0" applyFont="1" applyFill="1" applyBorder="1" applyProtection="1">
      <alignment vertical="center"/>
    </xf>
    <xf numFmtId="176" fontId="8" fillId="0" borderId="8" xfId="0" applyNumberFormat="1" applyFont="1" applyFill="1" applyBorder="1" applyAlignment="1" applyProtection="1">
      <alignment vertical="center"/>
    </xf>
    <xf numFmtId="0" fontId="8" fillId="0" borderId="12" xfId="0" applyFont="1" applyFill="1" applyBorder="1" applyAlignment="1" applyProtection="1">
      <alignment vertical="center" shrinkToFit="1"/>
    </xf>
    <xf numFmtId="0" fontId="6" fillId="0" borderId="0" xfId="0" applyFont="1" applyFill="1" applyBorder="1" applyProtection="1">
      <alignment vertical="center"/>
    </xf>
    <xf numFmtId="0" fontId="6" fillId="0" borderId="11" xfId="0" applyFont="1" applyFill="1" applyBorder="1" applyProtection="1">
      <alignment vertical="center"/>
    </xf>
    <xf numFmtId="0" fontId="8" fillId="0" borderId="1"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49" fontId="7" fillId="0" borderId="4"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38" fontId="6" fillId="0" borderId="5" xfId="4" applyFont="1" applyFill="1" applyBorder="1" applyAlignment="1" applyProtection="1">
      <alignment horizontal="right" vertical="center" shrinkToFit="1"/>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wrapText="1"/>
    </xf>
    <xf numFmtId="38" fontId="6" fillId="0" borderId="0" xfId="4" applyFont="1" applyFill="1" applyBorder="1" applyAlignment="1" applyProtection="1">
      <alignment horizontal="right" vertical="center" shrinkToFit="1"/>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9" fillId="0" borderId="5" xfId="0" applyFont="1" applyFill="1" applyBorder="1" applyAlignment="1" applyProtection="1">
      <alignment vertical="center" wrapText="1"/>
    </xf>
    <xf numFmtId="0" fontId="8" fillId="0" borderId="5" xfId="0" applyFont="1" applyFill="1" applyBorder="1" applyProtection="1">
      <alignment vertical="center"/>
    </xf>
    <xf numFmtId="0" fontId="8" fillId="0" borderId="5" xfId="0" applyFont="1" applyFill="1" applyBorder="1" applyAlignment="1" applyProtection="1">
      <alignment vertical="center" shrinkToFit="1"/>
    </xf>
    <xf numFmtId="0" fontId="7" fillId="0" borderId="5" xfId="0" applyFont="1" applyFill="1" applyBorder="1" applyAlignment="1" applyProtection="1">
      <alignment horizontal="left" vertical="center"/>
    </xf>
    <xf numFmtId="0" fontId="9" fillId="0" borderId="6" xfId="0" applyFont="1" applyFill="1" applyBorder="1" applyAlignment="1" applyProtection="1">
      <alignment vertical="center" wrapText="1"/>
    </xf>
    <xf numFmtId="0" fontId="7" fillId="0" borderId="11" xfId="0" applyFont="1" applyFill="1" applyBorder="1" applyAlignment="1" applyProtection="1">
      <alignment vertical="center"/>
    </xf>
    <xf numFmtId="0" fontId="9" fillId="0" borderId="8" xfId="0" applyFont="1" applyFill="1" applyBorder="1" applyAlignment="1" applyProtection="1">
      <alignment horizontal="left" vertical="center"/>
    </xf>
    <xf numFmtId="0" fontId="8" fillId="0" borderId="12" xfId="0" applyFont="1" applyFill="1" applyBorder="1" applyProtection="1">
      <alignment vertical="center"/>
    </xf>
    <xf numFmtId="49" fontId="7"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38" fontId="6" fillId="0" borderId="2" xfId="4" applyFont="1" applyFill="1" applyBorder="1" applyAlignment="1" applyProtection="1">
      <alignment horizontal="right" vertical="center" shrinkToFi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6" fillId="0" borderId="8" xfId="0" applyFont="1" applyFill="1" applyBorder="1" applyProtection="1">
      <alignment vertical="center"/>
    </xf>
    <xf numFmtId="0" fontId="9" fillId="0" borderId="20"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7" fillId="0" borderId="2" xfId="0" applyFont="1" applyFill="1" applyBorder="1" applyAlignment="1" applyProtection="1">
      <alignment vertical="center"/>
    </xf>
    <xf numFmtId="0" fontId="7" fillId="0" borderId="2" xfId="0"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2" xfId="0" applyFont="1" applyFill="1" applyBorder="1" applyAlignment="1" applyProtection="1">
      <alignment horizontal="left" vertical="center"/>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vertical="center" textRotation="255"/>
    </xf>
    <xf numFmtId="0" fontId="7" fillId="0" borderId="2" xfId="0" applyFont="1" applyFill="1" applyBorder="1" applyProtection="1">
      <alignment vertical="center"/>
    </xf>
    <xf numFmtId="0" fontId="8" fillId="0" borderId="2" xfId="0" applyFont="1" applyFill="1" applyBorder="1" applyProtection="1">
      <alignment vertical="center"/>
    </xf>
    <xf numFmtId="176" fontId="8" fillId="0" borderId="2" xfId="0" applyNumberFormat="1" applyFont="1" applyFill="1" applyBorder="1" applyAlignment="1" applyProtection="1">
      <alignment vertical="center"/>
    </xf>
    <xf numFmtId="0" fontId="8" fillId="0" borderId="3" xfId="0" applyFont="1" applyFill="1" applyBorder="1" applyProtection="1">
      <alignment vertical="center"/>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177" fontId="6" fillId="0" borderId="5" xfId="4" applyNumberFormat="1" applyFont="1" applyFill="1" applyBorder="1" applyAlignment="1" applyProtection="1">
      <alignment vertical="center" shrinkToFit="1"/>
    </xf>
    <xf numFmtId="0" fontId="18" fillId="2" borderId="60" xfId="0" applyFont="1" applyFill="1" applyBorder="1" applyAlignment="1" applyProtection="1">
      <alignment horizontal="left" vertical="center"/>
    </xf>
    <xf numFmtId="0" fontId="6" fillId="2" borderId="61" xfId="0" applyFont="1" applyFill="1" applyBorder="1" applyAlignment="1" applyProtection="1">
      <alignment vertical="center"/>
    </xf>
    <xf numFmtId="0" fontId="6" fillId="2" borderId="61" xfId="0" applyFont="1" applyFill="1" applyBorder="1" applyAlignment="1" applyProtection="1">
      <alignment horizontal="center" vertical="center"/>
    </xf>
    <xf numFmtId="0" fontId="6" fillId="0" borderId="61" xfId="0" applyFont="1" applyFill="1" applyBorder="1" applyProtection="1">
      <alignment vertical="center"/>
    </xf>
    <xf numFmtId="0" fontId="6" fillId="0" borderId="62" xfId="0" applyFont="1" applyFill="1" applyBorder="1" applyProtection="1">
      <alignment vertical="center"/>
    </xf>
    <xf numFmtId="0" fontId="18" fillId="2" borderId="63" xfId="0" applyFont="1" applyFill="1" applyBorder="1" applyAlignment="1" applyProtection="1">
      <alignment vertical="center"/>
    </xf>
    <xf numFmtId="0" fontId="18"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64" xfId="0" applyFont="1" applyFill="1" applyBorder="1" applyAlignment="1" applyProtection="1">
      <alignment vertical="center"/>
    </xf>
    <xf numFmtId="0" fontId="9" fillId="2" borderId="0" xfId="0" applyFont="1" applyFill="1" applyBorder="1" applyAlignment="1" applyProtection="1">
      <alignment horizontal="left" vertical="center"/>
    </xf>
    <xf numFmtId="0" fontId="9" fillId="2" borderId="64" xfId="0" applyFont="1" applyFill="1" applyBorder="1" applyAlignment="1" applyProtection="1">
      <alignment horizontal="left" vertical="center"/>
    </xf>
    <xf numFmtId="0" fontId="9" fillId="2" borderId="0" xfId="0" applyFont="1" applyFill="1" applyBorder="1" applyAlignment="1" applyProtection="1">
      <alignment vertical="center"/>
    </xf>
    <xf numFmtId="0" fontId="9" fillId="2" borderId="64" xfId="0" applyFont="1" applyFill="1" applyBorder="1" applyAlignment="1" applyProtection="1">
      <alignment vertical="center"/>
    </xf>
    <xf numFmtId="0" fontId="18" fillId="0" borderId="0" xfId="0" applyFont="1" applyFill="1" applyBorder="1" applyAlignment="1" applyProtection="1">
      <alignment vertical="center"/>
    </xf>
    <xf numFmtId="0" fontId="18"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8" fillId="0" borderId="63" xfId="0" applyFont="1" applyFill="1" applyBorder="1" applyProtection="1">
      <alignment vertical="center"/>
    </xf>
    <xf numFmtId="0" fontId="6" fillId="2" borderId="0" xfId="0" applyFont="1" applyFill="1" applyBorder="1" applyProtection="1">
      <alignment vertical="center"/>
    </xf>
    <xf numFmtId="0" fontId="6" fillId="0" borderId="64" xfId="0" applyFont="1" applyFill="1" applyBorder="1" applyProtection="1">
      <alignment vertical="center"/>
    </xf>
    <xf numFmtId="0" fontId="18" fillId="0" borderId="65" xfId="0" applyFont="1" applyFill="1" applyBorder="1" applyProtection="1">
      <alignment vertical="center"/>
    </xf>
    <xf numFmtId="0" fontId="6" fillId="0" borderId="66" xfId="0" applyFont="1" applyFill="1" applyBorder="1" applyProtection="1">
      <alignment vertical="center"/>
    </xf>
    <xf numFmtId="0" fontId="6" fillId="0" borderId="67" xfId="0" applyFont="1" applyFill="1" applyBorder="1" applyProtection="1">
      <alignment vertical="center"/>
    </xf>
    <xf numFmtId="0" fontId="8" fillId="3" borderId="37" xfId="0" applyFont="1" applyFill="1" applyBorder="1" applyAlignment="1">
      <alignment horizontal="center" vertical="center"/>
    </xf>
    <xf numFmtId="0" fontId="8" fillId="3" borderId="3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pplyProtection="1">
      <alignment horizontal="center" vertical="center"/>
    </xf>
    <xf numFmtId="0" fontId="15" fillId="0" borderId="2"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8" fillId="2"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18" fillId="2" borderId="63" xfId="0" applyFont="1" applyFill="1" applyBorder="1" applyAlignment="1" applyProtection="1">
      <alignment horizontal="left" vertical="center"/>
    </xf>
    <xf numFmtId="0" fontId="4" fillId="0" borderId="0" xfId="0" applyFo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Protection="1">
      <alignment vertical="center"/>
    </xf>
    <xf numFmtId="0" fontId="4" fillId="0" borderId="0" xfId="0" applyFont="1" applyAlignment="1" applyProtection="1">
      <alignment vertical="center"/>
    </xf>
    <xf numFmtId="0" fontId="4" fillId="0" borderId="8" xfId="0" applyFont="1" applyBorder="1" applyAlignment="1" applyProtection="1">
      <alignment vertical="center"/>
    </xf>
    <xf numFmtId="0" fontId="4" fillId="0" borderId="13" xfId="0" applyFont="1" applyBorder="1" applyProtection="1">
      <alignment vertical="center"/>
    </xf>
    <xf numFmtId="0" fontId="4" fillId="0" borderId="14" xfId="0" applyFont="1" applyBorder="1" applyAlignment="1" applyProtection="1">
      <alignment horizontal="center" vertical="center"/>
    </xf>
    <xf numFmtId="0" fontId="4" fillId="0" borderId="14" xfId="0" applyFont="1" applyBorder="1" applyProtection="1">
      <alignment vertical="center"/>
    </xf>
    <xf numFmtId="0" fontId="4" fillId="0" borderId="16" xfId="0" applyFont="1" applyBorder="1" applyProtection="1">
      <alignment vertical="center"/>
    </xf>
    <xf numFmtId="0" fontId="4" fillId="0" borderId="11" xfId="0" applyFont="1" applyBorder="1" applyProtection="1">
      <alignment vertical="center"/>
    </xf>
    <xf numFmtId="0" fontId="4" fillId="0" borderId="8" xfId="0" applyFont="1" applyBorder="1" applyAlignment="1" applyProtection="1">
      <alignment horizontal="center" vertical="center"/>
    </xf>
    <xf numFmtId="0" fontId="4" fillId="0" borderId="8" xfId="0" applyFont="1" applyBorder="1" applyProtection="1">
      <alignment vertical="center"/>
    </xf>
    <xf numFmtId="0" fontId="4" fillId="0" borderId="10" xfId="0" applyFont="1" applyBorder="1" applyProtection="1">
      <alignment vertical="center"/>
    </xf>
    <xf numFmtId="0" fontId="4" fillId="0" borderId="1" xfId="0" applyFont="1" applyBorder="1" applyProtection="1">
      <alignment vertical="center"/>
    </xf>
    <xf numFmtId="0" fontId="4" fillId="0" borderId="2" xfId="0" applyFont="1" applyBorder="1" applyAlignment="1" applyProtection="1">
      <alignment horizontal="center" vertical="center"/>
    </xf>
    <xf numFmtId="0" fontId="4" fillId="0" borderId="2" xfId="0" applyFont="1" applyBorder="1" applyProtection="1">
      <alignment vertical="center"/>
    </xf>
    <xf numFmtId="0" fontId="4" fillId="0" borderId="12" xfId="0" applyFont="1" applyBorder="1" applyProtection="1">
      <alignment vertical="center"/>
    </xf>
    <xf numFmtId="0" fontId="4" fillId="0" borderId="3" xfId="0" applyFont="1" applyBorder="1" applyProtection="1">
      <alignment vertical="center"/>
    </xf>
    <xf numFmtId="0" fontId="10" fillId="0" borderId="2" xfId="0" applyFont="1" applyBorder="1" applyProtection="1">
      <alignment vertical="center"/>
    </xf>
    <xf numFmtId="0" fontId="4" fillId="0" borderId="5" xfId="0" applyFont="1" applyBorder="1" applyProtection="1">
      <alignment vertical="center"/>
    </xf>
    <xf numFmtId="0" fontId="4" fillId="0" borderId="6" xfId="0" applyFont="1" applyBorder="1" applyProtection="1">
      <alignment vertical="center"/>
    </xf>
    <xf numFmtId="0" fontId="4" fillId="0" borderId="21" xfId="0" applyFont="1" applyBorder="1" applyProtection="1">
      <alignment vertical="center"/>
    </xf>
    <xf numFmtId="0" fontId="4" fillId="0" borderId="22" xfId="0" applyFont="1" applyBorder="1" applyProtection="1">
      <alignment vertical="center"/>
    </xf>
    <xf numFmtId="0" fontId="4" fillId="0" borderId="23" xfId="0" applyFont="1" applyBorder="1" applyProtection="1">
      <alignment vertical="center"/>
    </xf>
    <xf numFmtId="0" fontId="10" fillId="0" borderId="21" xfId="0" applyFont="1" applyBorder="1" applyProtection="1">
      <alignment vertical="center"/>
    </xf>
    <xf numFmtId="0" fontId="4" fillId="0" borderId="15" xfId="0" applyFont="1" applyBorder="1" applyProtection="1">
      <alignment vertical="center"/>
    </xf>
    <xf numFmtId="0" fontId="4" fillId="0" borderId="7" xfId="0" applyFont="1" applyBorder="1" applyProtection="1">
      <alignment vertical="center"/>
    </xf>
    <xf numFmtId="0" fontId="4" fillId="0" borderId="25" xfId="0" applyFont="1" applyBorder="1" applyProtection="1">
      <alignment vertical="center"/>
    </xf>
    <xf numFmtId="0" fontId="4" fillId="0" borderId="24" xfId="0" applyFont="1" applyBorder="1" applyProtection="1">
      <alignment vertical="center"/>
    </xf>
    <xf numFmtId="0" fontId="6" fillId="0" borderId="0" xfId="0" applyFont="1" applyFill="1" applyAlignment="1" applyProtection="1">
      <alignment vertical="center"/>
    </xf>
    <xf numFmtId="0" fontId="5" fillId="0" borderId="68" xfId="0" applyFont="1" applyBorder="1" applyAlignment="1" applyProtection="1">
      <alignment horizontal="center" vertical="center" shrinkToFit="1"/>
    </xf>
    <xf numFmtId="0" fontId="5" fillId="0" borderId="69" xfId="0" applyFont="1" applyBorder="1" applyAlignment="1" applyProtection="1">
      <alignment horizontal="center" vertical="center" shrinkToFit="1"/>
    </xf>
    <xf numFmtId="0" fontId="4" fillId="0" borderId="1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176" fontId="5" fillId="0" borderId="57" xfId="0" applyNumberFormat="1" applyFont="1" applyBorder="1" applyAlignment="1" applyProtection="1">
      <alignment horizontal="right" vertical="center"/>
    </xf>
    <xf numFmtId="176" fontId="5" fillId="0" borderId="58" xfId="0" applyNumberFormat="1" applyFont="1" applyBorder="1" applyAlignment="1" applyProtection="1">
      <alignment horizontal="right" vertical="center"/>
    </xf>
    <xf numFmtId="0" fontId="5" fillId="0" borderId="58"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4" fillId="0" borderId="36" xfId="0" applyFont="1" applyBorder="1" applyAlignment="1" applyProtection="1">
      <alignment horizontal="center" vertical="center"/>
    </xf>
    <xf numFmtId="0" fontId="10" fillId="0" borderId="30"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10" fillId="0" borderId="32" xfId="0" applyFont="1" applyBorder="1" applyAlignment="1" applyProtection="1">
      <alignment horizontal="left" vertical="center" wrapText="1"/>
    </xf>
    <xf numFmtId="0" fontId="10" fillId="0" borderId="54" xfId="0" applyFont="1" applyBorder="1" applyAlignment="1" applyProtection="1">
      <alignment horizontal="left" vertical="center" wrapText="1"/>
    </xf>
    <xf numFmtId="0" fontId="10" fillId="0" borderId="55" xfId="0" applyFont="1" applyBorder="1" applyAlignment="1" applyProtection="1">
      <alignment horizontal="left" vertical="center" wrapText="1"/>
    </xf>
    <xf numFmtId="0" fontId="10" fillId="0" borderId="56"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176" fontId="4" fillId="0" borderId="44" xfId="0" applyNumberFormat="1" applyFont="1" applyBorder="1" applyAlignment="1" applyProtection="1">
      <alignment vertical="center" shrinkToFit="1"/>
    </xf>
    <xf numFmtId="176" fontId="4" fillId="0" borderId="68" xfId="0" applyNumberFormat="1" applyFont="1" applyBorder="1" applyAlignment="1" applyProtection="1">
      <alignment vertical="center" shrinkToFit="1"/>
    </xf>
    <xf numFmtId="0" fontId="4" fillId="0" borderId="44" xfId="0" applyFont="1" applyBorder="1" applyAlignment="1" applyProtection="1">
      <alignment vertical="center"/>
    </xf>
    <xf numFmtId="0" fontId="4" fillId="0" borderId="68" xfId="0" applyFont="1" applyBorder="1" applyAlignment="1" applyProtection="1">
      <alignment vertical="center"/>
    </xf>
    <xf numFmtId="0" fontId="4" fillId="0" borderId="44" xfId="0"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176" fontId="4" fillId="0" borderId="15" xfId="0" applyNumberFormat="1" applyFont="1" applyBorder="1" applyAlignment="1" applyProtection="1">
      <alignment vertical="center"/>
    </xf>
    <xf numFmtId="176" fontId="4" fillId="0" borderId="7" xfId="0" applyNumberFormat="1" applyFont="1" applyBorder="1" applyAlignment="1" applyProtection="1">
      <alignment vertical="center"/>
    </xf>
    <xf numFmtId="0" fontId="5" fillId="0" borderId="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4" fillId="0" borderId="15" xfId="0" applyFont="1" applyBorder="1" applyAlignment="1" applyProtection="1">
      <alignment vertical="center"/>
    </xf>
    <xf numFmtId="0" fontId="4" fillId="0" borderId="7" xfId="0" applyFont="1" applyBorder="1" applyAlignment="1" applyProtection="1">
      <alignment vertical="center"/>
    </xf>
    <xf numFmtId="0" fontId="5" fillId="0" borderId="25"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176" fontId="4" fillId="0" borderId="21" xfId="0" applyNumberFormat="1" applyFont="1" applyBorder="1" applyAlignment="1" applyProtection="1">
      <alignment vertical="center"/>
    </xf>
    <xf numFmtId="176" fontId="4" fillId="0" borderId="22" xfId="0" applyNumberFormat="1" applyFont="1" applyBorder="1" applyAlignment="1" applyProtection="1">
      <alignment vertical="center"/>
    </xf>
    <xf numFmtId="0" fontId="5" fillId="0" borderId="22" xfId="0" applyFont="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4" fillId="0" borderId="21" xfId="0" applyFont="1" applyBorder="1" applyAlignment="1" applyProtection="1">
      <alignment vertical="center"/>
    </xf>
    <xf numFmtId="0" fontId="4" fillId="0" borderId="22" xfId="0" applyFont="1" applyBorder="1" applyAlignment="1" applyProtection="1">
      <alignment vertical="center"/>
    </xf>
    <xf numFmtId="176" fontId="4" fillId="0" borderId="27" xfId="0" applyNumberFormat="1" applyFont="1" applyBorder="1" applyAlignment="1" applyProtection="1">
      <alignment vertical="center"/>
    </xf>
    <xf numFmtId="176" fontId="4" fillId="0" borderId="28" xfId="0" applyNumberFormat="1" applyFont="1" applyBorder="1" applyAlignment="1" applyProtection="1">
      <alignment vertical="center"/>
    </xf>
    <xf numFmtId="0" fontId="5" fillId="0" borderId="28"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18"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18" xfId="0" applyFont="1" applyBorder="1" applyAlignment="1" applyProtection="1">
      <alignment horizontal="center" vertical="center" textRotation="255" shrinkToFit="1"/>
    </xf>
    <xf numFmtId="0" fontId="4" fillId="0" borderId="20" xfId="0" applyFont="1" applyBorder="1" applyAlignment="1" applyProtection="1">
      <alignment horizontal="center" vertical="center" textRotation="255" shrinkToFit="1"/>
    </xf>
    <xf numFmtId="0" fontId="4" fillId="0" borderId="20" xfId="0" applyFont="1" applyBorder="1" applyAlignment="1" applyProtection="1">
      <alignment horizontal="center" vertical="center" textRotation="255"/>
    </xf>
    <xf numFmtId="176" fontId="4" fillId="0" borderId="13" xfId="0" applyNumberFormat="1" applyFont="1" applyBorder="1" applyAlignment="1" applyProtection="1">
      <alignment vertical="center"/>
    </xf>
    <xf numFmtId="176" fontId="4" fillId="0" borderId="14" xfId="0" applyNumberFormat="1" applyFont="1" applyBorder="1" applyAlignment="1" applyProtection="1">
      <alignment vertical="center"/>
    </xf>
    <xf numFmtId="0" fontId="5" fillId="0" borderId="14"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176" fontId="4" fillId="0" borderId="4" xfId="0" applyNumberFormat="1" applyFont="1" applyBorder="1" applyAlignment="1" applyProtection="1">
      <alignment vertical="center"/>
    </xf>
    <xf numFmtId="176" fontId="4" fillId="0" borderId="5" xfId="0" applyNumberFormat="1" applyFont="1" applyBorder="1" applyAlignment="1" applyProtection="1">
      <alignment vertical="center"/>
    </xf>
    <xf numFmtId="0" fontId="10" fillId="0" borderId="36" xfId="0" applyFont="1" applyBorder="1" applyAlignment="1" applyProtection="1">
      <alignment horizontal="center" vertical="center" wrapText="1"/>
    </xf>
    <xf numFmtId="0" fontId="10" fillId="0" borderId="1"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0" fillId="0" borderId="2" xfId="0" applyFont="1" applyBorder="1" applyAlignment="1" applyProtection="1">
      <alignment horizontal="center" vertical="top" wrapText="1"/>
    </xf>
    <xf numFmtId="0" fontId="10" fillId="0" borderId="3" xfId="0" applyFont="1" applyBorder="1" applyAlignment="1" applyProtection="1">
      <alignment horizontal="center" vertical="top" wrapText="1"/>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4" fillId="5" borderId="4" xfId="0" applyFont="1" applyFill="1" applyBorder="1" applyAlignment="1" applyProtection="1">
      <alignment vertical="center"/>
      <protection locked="0"/>
    </xf>
    <xf numFmtId="0" fontId="4" fillId="5" borderId="5"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9" xfId="0" applyFont="1" applyBorder="1" applyAlignment="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8" xfId="0" applyFont="1" applyBorder="1" applyAlignment="1" applyProtection="1">
      <alignment vertical="center"/>
    </xf>
    <xf numFmtId="0" fontId="4" fillId="0" borderId="12" xfId="0" applyFont="1" applyBorder="1" applyAlignment="1" applyProtection="1">
      <alignment vertical="center"/>
    </xf>
    <xf numFmtId="49" fontId="4" fillId="5" borderId="0" xfId="0" applyNumberFormat="1" applyFont="1" applyFill="1" applyBorder="1" applyAlignment="1" applyProtection="1">
      <alignment horizontal="center" vertical="center"/>
      <protection locked="0"/>
    </xf>
    <xf numFmtId="0" fontId="4" fillId="5" borderId="9"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11"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4" fillId="5" borderId="12" xfId="0" applyFont="1" applyFill="1" applyBorder="1" applyAlignment="1" applyProtection="1">
      <alignment vertical="center"/>
      <protection locked="0"/>
    </xf>
    <xf numFmtId="0" fontId="4" fillId="5" borderId="1"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8" fillId="0" borderId="0" xfId="0" applyFont="1" applyAlignment="1">
      <alignment horizontal="left" vertical="center" shrinkToFit="1"/>
    </xf>
    <xf numFmtId="178" fontId="6" fillId="0" borderId="11" xfId="0" applyNumberFormat="1" applyFont="1" applyBorder="1" applyAlignment="1">
      <alignment horizontal="center" vertical="center" shrinkToFit="1"/>
    </xf>
    <xf numFmtId="178" fontId="6" fillId="0" borderId="8" xfId="0" applyNumberFormat="1" applyFont="1" applyBorder="1" applyAlignment="1">
      <alignment horizontal="center" vertical="center" shrinkToFi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6" fillId="3" borderId="36" xfId="0" applyFont="1" applyFill="1" applyBorder="1" applyAlignment="1">
      <alignment horizontal="center" vertical="center" shrinkToFit="1"/>
    </xf>
    <xf numFmtId="0" fontId="8" fillId="3" borderId="3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6"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9" fillId="5" borderId="18" xfId="0" applyFont="1" applyFill="1" applyBorder="1" applyAlignment="1" applyProtection="1">
      <alignment horizontal="center" vertical="center" shrinkToFit="1"/>
      <protection locked="0"/>
    </xf>
    <xf numFmtId="49" fontId="7" fillId="0" borderId="57" xfId="0" applyNumberFormat="1" applyFont="1" applyFill="1" applyBorder="1" applyAlignment="1" applyProtection="1">
      <alignment horizontal="center" vertical="center" wrapText="1"/>
    </xf>
    <xf numFmtId="49" fontId="7" fillId="0" borderId="58" xfId="0" applyNumberFormat="1" applyFont="1" applyFill="1" applyBorder="1" applyAlignment="1" applyProtection="1">
      <alignment horizontal="center" vertical="center" wrapText="1"/>
    </xf>
    <xf numFmtId="38" fontId="6" fillId="0" borderId="57" xfId="4" applyFont="1" applyFill="1" applyBorder="1" applyAlignment="1" applyProtection="1">
      <alignment horizontal="right" vertical="center" shrinkToFit="1"/>
    </xf>
    <xf numFmtId="38" fontId="6" fillId="0" borderId="58" xfId="4" applyFont="1" applyFill="1" applyBorder="1" applyAlignment="1" applyProtection="1">
      <alignment horizontal="right" vertical="center" shrinkToFit="1"/>
    </xf>
    <xf numFmtId="38" fontId="6" fillId="0" borderId="59" xfId="4" applyFont="1" applyFill="1" applyBorder="1" applyAlignment="1" applyProtection="1">
      <alignment horizontal="right" vertical="center" shrinkToFit="1"/>
    </xf>
    <xf numFmtId="0" fontId="6" fillId="0" borderId="46"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178" fontId="5" fillId="0" borderId="1" xfId="0" applyNumberFormat="1" applyFont="1" applyFill="1" applyBorder="1" applyAlignment="1" applyProtection="1">
      <alignment horizontal="center" vertical="center" shrinkToFit="1"/>
    </xf>
    <xf numFmtId="178" fontId="5" fillId="0" borderId="2" xfId="0" applyNumberFormat="1"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9" fillId="5" borderId="36" xfId="0" applyFont="1" applyFill="1" applyBorder="1" applyAlignment="1" applyProtection="1">
      <alignment vertical="center" shrinkToFit="1"/>
      <protection locked="0"/>
    </xf>
    <xf numFmtId="177" fontId="9" fillId="5" borderId="36" xfId="4" applyNumberFormat="1" applyFont="1" applyFill="1" applyBorder="1" applyAlignment="1" applyProtection="1">
      <alignment vertical="center" shrinkToFit="1"/>
      <protection locked="0"/>
    </xf>
    <xf numFmtId="0" fontId="9" fillId="5" borderId="36" xfId="0" applyFont="1" applyFill="1" applyBorder="1" applyAlignment="1" applyProtection="1">
      <alignment horizontal="center" vertical="center" shrinkToFit="1"/>
      <protection locked="0"/>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177" fontId="9" fillId="5" borderId="1" xfId="4" applyNumberFormat="1" applyFont="1" applyFill="1" applyBorder="1" applyAlignment="1" applyProtection="1">
      <alignment vertical="center" shrinkToFit="1"/>
      <protection locked="0"/>
    </xf>
    <xf numFmtId="177" fontId="9" fillId="5" borderId="2" xfId="4" applyNumberFormat="1" applyFont="1" applyFill="1" applyBorder="1" applyAlignment="1" applyProtection="1">
      <alignment vertical="center" shrinkToFit="1"/>
      <protection locked="0"/>
    </xf>
    <xf numFmtId="177" fontId="9" fillId="5" borderId="3" xfId="4" applyNumberFormat="1" applyFont="1" applyFill="1" applyBorder="1" applyAlignment="1" applyProtection="1">
      <alignment vertical="center" shrinkToFit="1"/>
      <protection locked="0"/>
    </xf>
    <xf numFmtId="0" fontId="9" fillId="5" borderId="1"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9" fillId="5" borderId="40" xfId="0" applyFont="1" applyFill="1" applyBorder="1" applyAlignment="1" applyProtection="1">
      <alignment vertical="center" shrinkToFit="1"/>
      <protection locked="0"/>
    </xf>
    <xf numFmtId="0" fontId="9" fillId="5" borderId="41" xfId="0" applyFont="1" applyFill="1" applyBorder="1" applyAlignment="1" applyProtection="1">
      <alignment vertical="center" shrinkToFit="1"/>
      <protection locked="0"/>
    </xf>
    <xf numFmtId="0" fontId="9" fillId="5" borderId="42" xfId="0" applyFont="1" applyFill="1" applyBorder="1" applyAlignment="1" applyProtection="1">
      <alignment vertical="center" shrinkToFit="1"/>
      <protection locked="0"/>
    </xf>
    <xf numFmtId="177" fontId="9" fillId="5" borderId="40" xfId="4" applyNumberFormat="1" applyFont="1" applyFill="1" applyBorder="1" applyAlignment="1" applyProtection="1">
      <alignment vertical="center" shrinkToFit="1"/>
      <protection locked="0"/>
    </xf>
    <xf numFmtId="177" fontId="9" fillId="5" borderId="41" xfId="4" applyNumberFormat="1" applyFont="1" applyFill="1" applyBorder="1" applyAlignment="1" applyProtection="1">
      <alignment vertical="center" shrinkToFit="1"/>
      <protection locked="0"/>
    </xf>
    <xf numFmtId="177" fontId="9" fillId="5" borderId="42" xfId="4" applyNumberFormat="1" applyFont="1" applyFill="1" applyBorder="1" applyAlignment="1" applyProtection="1">
      <alignment vertical="center" shrinkToFit="1"/>
      <protection locked="0"/>
    </xf>
    <xf numFmtId="0" fontId="18" fillId="2" borderId="63"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49" fontId="7" fillId="0" borderId="59" xfId="0" applyNumberFormat="1" applyFont="1" applyFill="1" applyBorder="1" applyAlignment="1" applyProtection="1">
      <alignment horizontal="center" vertical="center" wrapText="1"/>
    </xf>
    <xf numFmtId="177" fontId="6" fillId="0" borderId="11" xfId="4" applyNumberFormat="1" applyFont="1" applyFill="1" applyBorder="1" applyAlignment="1" applyProtection="1">
      <alignment vertical="center" shrinkToFit="1"/>
    </xf>
    <xf numFmtId="177" fontId="6" fillId="0" borderId="8" xfId="4" applyNumberFormat="1" applyFont="1" applyFill="1" applyBorder="1" applyAlignment="1" applyProtection="1">
      <alignment vertical="center" shrinkToFit="1"/>
    </xf>
    <xf numFmtId="0" fontId="18" fillId="2" borderId="63"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shrinkToFit="1"/>
      <protection locked="0"/>
    </xf>
    <xf numFmtId="0" fontId="4" fillId="5" borderId="8" xfId="0" applyFont="1" applyFill="1" applyBorder="1" applyAlignment="1" applyProtection="1">
      <alignment horizontal="left" vertical="center" shrinkToFit="1"/>
      <protection locked="0"/>
    </xf>
    <xf numFmtId="0" fontId="4" fillId="5" borderId="12" xfId="0" applyFont="1" applyFill="1" applyBorder="1" applyAlignment="1" applyProtection="1">
      <alignment horizontal="left" vertical="center" shrinkToFit="1"/>
      <protection locked="0"/>
    </xf>
    <xf numFmtId="0" fontId="4" fillId="5" borderId="13" xfId="0" applyFont="1" applyFill="1" applyBorder="1" applyAlignment="1" applyProtection="1">
      <alignment horizontal="left" vertical="center" shrinkToFit="1"/>
      <protection locked="0"/>
    </xf>
    <xf numFmtId="0" fontId="4" fillId="5" borderId="14" xfId="0" applyFont="1" applyFill="1" applyBorder="1" applyAlignment="1" applyProtection="1">
      <alignment horizontal="left" vertical="center" shrinkToFit="1"/>
      <protection locked="0"/>
    </xf>
    <xf numFmtId="0" fontId="4" fillId="5" borderId="1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5" borderId="1"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3" xfId="0"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textRotation="255"/>
    </xf>
    <xf numFmtId="0" fontId="4" fillId="0" borderId="19" xfId="0" applyFont="1" applyFill="1" applyBorder="1" applyAlignment="1" applyProtection="1">
      <alignment horizontal="center" vertical="center" textRotation="255"/>
    </xf>
    <xf numFmtId="0" fontId="4" fillId="0" borderId="20" xfId="0" applyFont="1" applyFill="1" applyBorder="1" applyAlignment="1" applyProtection="1">
      <alignment horizontal="center" vertical="center" textRotation="255"/>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xf>
    <xf numFmtId="49" fontId="4" fillId="5" borderId="11" xfId="0" applyNumberFormat="1" applyFont="1" applyFill="1" applyBorder="1" applyAlignment="1" applyProtection="1">
      <alignment horizontal="center" vertical="center" shrinkToFit="1"/>
      <protection locked="0"/>
    </xf>
    <xf numFmtId="49" fontId="4" fillId="5" borderId="8" xfId="0" applyNumberFormat="1" applyFont="1" applyFill="1" applyBorder="1" applyAlignment="1" applyProtection="1">
      <alignment horizontal="center" vertical="center" shrinkToFit="1"/>
      <protection locked="0"/>
    </xf>
    <xf numFmtId="49" fontId="4" fillId="5" borderId="12" xfId="0" applyNumberFormat="1" applyFont="1" applyFill="1" applyBorder="1" applyAlignment="1" applyProtection="1">
      <alignment horizontal="center" vertical="center" shrinkToFit="1"/>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5" borderId="8"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2" xfId="0" applyFont="1" applyFill="1" applyBorder="1" applyAlignment="1" applyProtection="1">
      <alignment vertical="center"/>
    </xf>
    <xf numFmtId="49" fontId="4" fillId="5" borderId="5" xfId="0" applyNumberFormat="1" applyFont="1" applyFill="1" applyBorder="1" applyAlignment="1" applyProtection="1">
      <alignment horizontal="left" vertical="center" shrinkToFit="1"/>
      <protection locked="0"/>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right" vertical="center"/>
    </xf>
    <xf numFmtId="0" fontId="15" fillId="0" borderId="3" xfId="0" applyFont="1" applyFill="1" applyBorder="1" applyAlignment="1" applyProtection="1">
      <alignment horizontal="right" vertical="center"/>
    </xf>
    <xf numFmtId="0" fontId="17" fillId="0" borderId="5"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9" fillId="5" borderId="39"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76" fontId="5" fillId="0" borderId="1" xfId="0" applyNumberFormat="1" applyFont="1" applyFill="1" applyBorder="1" applyAlignment="1" applyProtection="1">
      <alignment vertical="center" shrinkToFit="1"/>
    </xf>
    <xf numFmtId="176" fontId="5" fillId="0" borderId="2" xfId="0" applyNumberFormat="1" applyFont="1" applyFill="1" applyBorder="1" applyAlignment="1" applyProtection="1">
      <alignment vertical="center" shrinkToFit="1"/>
    </xf>
    <xf numFmtId="0" fontId="17" fillId="0" borderId="8"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0"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8" xfId="0" applyFont="1" applyFill="1" applyBorder="1" applyAlignment="1" applyProtection="1">
      <alignment vertical="top" wrapText="1"/>
    </xf>
    <xf numFmtId="0" fontId="7" fillId="0" borderId="12" xfId="0" applyFont="1" applyFill="1" applyBorder="1" applyAlignment="1" applyProtection="1">
      <alignment vertical="top"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75496</xdr:colOff>
      <xdr:row>15</xdr:row>
      <xdr:rowOff>62230</xdr:rowOff>
    </xdr:from>
    <xdr:to>
      <xdr:col>1</xdr:col>
      <xdr:colOff>121215</xdr:colOff>
      <xdr:row>18</xdr:row>
      <xdr:rowOff>152400</xdr:rowOff>
    </xdr:to>
    <xdr:sp macro="" textlink="">
      <xdr:nvSpPr>
        <xdr:cNvPr id="2" name="左大かっこ 1"/>
        <xdr:cNvSpPr/>
      </xdr:nvSpPr>
      <xdr:spPr>
        <a:xfrm>
          <a:off x="227896" y="3224530"/>
          <a:ext cx="45719" cy="6845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106</xdr:row>
      <xdr:rowOff>63500</xdr:rowOff>
    </xdr:from>
    <xdr:to>
      <xdr:col>1</xdr:col>
      <xdr:colOff>140804</xdr:colOff>
      <xdr:row>107</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144780</xdr:colOff>
          <xdr:row>10</xdr:row>
          <xdr:rowOff>220980</xdr:rowOff>
        </xdr:from>
        <xdr:to>
          <xdr:col>9</xdr:col>
          <xdr:colOff>38100</xdr:colOff>
          <xdr:row>12</xdr:row>
          <xdr:rowOff>7620</xdr:rowOff>
        </xdr:to>
        <xdr:sp macro="" textlink="">
          <xdr:nvSpPr>
            <xdr:cNvPr id="24757" name="Check Box 181" hidden="1">
              <a:extLst>
                <a:ext uri="{63B3BB69-23CF-44E3-9099-C40C66FF867C}">
                  <a14:compatExt spid="_x0000_s2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17"/>
  <sheetViews>
    <sheetView view="pageBreakPreview" zoomScaleNormal="100" zoomScaleSheetLayoutView="100" workbookViewId="0">
      <selection activeCell="E24" sqref="E24"/>
    </sheetView>
  </sheetViews>
  <sheetFormatPr defaultColWidth="9" defaultRowHeight="13.2" x14ac:dyDescent="0.2"/>
  <cols>
    <col min="1" max="1" width="3.109375" style="13" customWidth="1"/>
    <col min="2" max="2" width="7.77734375" style="13" customWidth="1"/>
    <col min="3" max="3" width="27.44140625" style="11" customWidth="1"/>
    <col min="4" max="4" width="32.33203125" style="11" customWidth="1"/>
    <col min="5" max="5" width="27.44140625" style="11" customWidth="1"/>
    <col min="6" max="6" width="4.21875" style="13" customWidth="1"/>
    <col min="7" max="16384" width="9" style="13"/>
  </cols>
  <sheetData>
    <row r="2" spans="2:5" ht="16.2" x14ac:dyDescent="0.2">
      <c r="B2" s="10" t="s">
        <v>218</v>
      </c>
      <c r="D2" s="12"/>
    </row>
    <row r="3" spans="2:5" ht="16.2" x14ac:dyDescent="0.2">
      <c r="B3" s="10"/>
      <c r="D3" s="12"/>
    </row>
    <row r="4" spans="2:5" ht="16.2" x14ac:dyDescent="0.2">
      <c r="B4" s="10" t="s">
        <v>219</v>
      </c>
      <c r="D4" s="12"/>
    </row>
    <row r="5" spans="2:5" ht="14.4" x14ac:dyDescent="0.2">
      <c r="B5" s="6" t="s">
        <v>190</v>
      </c>
      <c r="D5" s="12"/>
    </row>
    <row r="6" spans="2:5" ht="14.4" x14ac:dyDescent="0.2">
      <c r="C6" s="12"/>
      <c r="D6" s="12"/>
    </row>
    <row r="7" spans="2:5" ht="14.4" x14ac:dyDescent="0.2">
      <c r="B7" s="14" t="s">
        <v>79</v>
      </c>
      <c r="C7" s="15" t="s">
        <v>105</v>
      </c>
      <c r="D7" s="16" t="s">
        <v>81</v>
      </c>
      <c r="E7" s="16" t="s">
        <v>78</v>
      </c>
    </row>
    <row r="8" spans="2:5" ht="42" customHeight="1" x14ac:dyDescent="0.2">
      <c r="B8" s="14">
        <v>1</v>
      </c>
      <c r="C8" s="17" t="s">
        <v>80</v>
      </c>
      <c r="D8" s="18"/>
      <c r="E8" s="18"/>
    </row>
    <row r="9" spans="2:5" ht="52.5" customHeight="1" x14ac:dyDescent="0.2">
      <c r="B9" s="14">
        <v>2</v>
      </c>
      <c r="C9" s="17"/>
      <c r="D9" s="18" t="s">
        <v>210</v>
      </c>
      <c r="E9" s="18"/>
    </row>
    <row r="10" spans="2:5" ht="122.4" customHeight="1" x14ac:dyDescent="0.2">
      <c r="B10" s="14">
        <v>3</v>
      </c>
      <c r="C10" s="17"/>
      <c r="D10" s="18"/>
      <c r="E10" s="18" t="s">
        <v>211</v>
      </c>
    </row>
    <row r="11" spans="2:5" ht="39" customHeight="1" x14ac:dyDescent="0.2">
      <c r="B11" s="14">
        <v>4</v>
      </c>
      <c r="C11" s="17"/>
      <c r="D11" s="18" t="s">
        <v>84</v>
      </c>
      <c r="E11" s="18"/>
    </row>
    <row r="12" spans="2:5" ht="48.75" customHeight="1" x14ac:dyDescent="0.2">
      <c r="B12" s="14">
        <v>5</v>
      </c>
      <c r="C12" s="17"/>
      <c r="D12" s="18" t="s">
        <v>82</v>
      </c>
      <c r="E12" s="18"/>
    </row>
    <row r="13" spans="2:5" ht="34.5" customHeight="1" x14ac:dyDescent="0.2">
      <c r="B13" s="14">
        <v>6</v>
      </c>
      <c r="C13" s="17"/>
      <c r="D13" s="18" t="s">
        <v>83</v>
      </c>
      <c r="E13" s="18"/>
    </row>
    <row r="14" spans="2:5" ht="115.2" x14ac:dyDescent="0.2">
      <c r="B14" s="14">
        <v>7</v>
      </c>
      <c r="C14" s="20"/>
      <c r="D14" s="21" t="s">
        <v>212</v>
      </c>
      <c r="E14" s="19"/>
    </row>
    <row r="15" spans="2:5" ht="86.4" x14ac:dyDescent="0.2">
      <c r="B15" s="14">
        <v>8</v>
      </c>
      <c r="C15" s="17"/>
      <c r="D15" s="18" t="s">
        <v>213</v>
      </c>
      <c r="E15" s="18"/>
    </row>
    <row r="16" spans="2:5" ht="37.5" customHeight="1" x14ac:dyDescent="0.2">
      <c r="B16" s="14">
        <v>9</v>
      </c>
      <c r="C16" s="17"/>
      <c r="D16" s="18" t="s">
        <v>106</v>
      </c>
      <c r="E16" s="18"/>
    </row>
    <row r="17" ht="54" customHeight="1" x14ac:dyDescent="0.2"/>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X54"/>
  <sheetViews>
    <sheetView showGridLines="0" showZeros="0" tabSelected="1" view="pageBreakPreview" zoomScale="160" zoomScaleNormal="100" zoomScaleSheetLayoutView="160" workbookViewId="0">
      <selection activeCell="L7" sqref="L7:AW7"/>
    </sheetView>
  </sheetViews>
  <sheetFormatPr defaultColWidth="2.21875" defaultRowHeight="12" x14ac:dyDescent="0.2"/>
  <cols>
    <col min="1" max="1" width="2.6640625" style="7" customWidth="1"/>
    <col min="2" max="19" width="2.21875" style="7"/>
    <col min="20" max="49" width="1.6640625" style="7" customWidth="1"/>
    <col min="50" max="16384" width="2.21875" style="7"/>
  </cols>
  <sheetData>
    <row r="1" spans="1:50" ht="13.5" customHeight="1" x14ac:dyDescent="0.2">
      <c r="A1" s="217" t="s">
        <v>215</v>
      </c>
      <c r="B1" s="66"/>
      <c r="C1" s="218"/>
      <c r="D1" s="218"/>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66"/>
      <c r="AJ1" s="66"/>
      <c r="AK1" s="219"/>
      <c r="AL1" s="219"/>
      <c r="AM1" s="219"/>
      <c r="AN1" s="217"/>
      <c r="AO1" s="217"/>
      <c r="AP1" s="217"/>
      <c r="AQ1" s="217"/>
      <c r="AR1" s="217"/>
      <c r="AS1" s="217"/>
      <c r="AT1" s="217"/>
      <c r="AU1" s="217"/>
      <c r="AV1" s="217"/>
      <c r="AW1" s="217"/>
    </row>
    <row r="2" spans="1:50" ht="12" customHeight="1" x14ac:dyDescent="0.2">
      <c r="A2" s="220"/>
      <c r="B2" s="66"/>
      <c r="C2" s="218"/>
      <c r="D2" s="218"/>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66"/>
      <c r="AJ2" s="66"/>
      <c r="AK2" s="66"/>
      <c r="AL2" s="66"/>
      <c r="AM2" s="66"/>
      <c r="AN2" s="217"/>
      <c r="AO2" s="217"/>
      <c r="AP2" s="217"/>
      <c r="AQ2" s="217"/>
      <c r="AR2" s="217"/>
      <c r="AS2" s="217"/>
      <c r="AT2" s="217"/>
      <c r="AU2" s="217"/>
      <c r="AV2" s="217"/>
      <c r="AW2" s="217"/>
    </row>
    <row r="3" spans="1:50" ht="18" customHeight="1" x14ac:dyDescent="0.2">
      <c r="A3" s="221" t="s">
        <v>220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17"/>
      <c r="AO3" s="217"/>
      <c r="AP3" s="217"/>
      <c r="AQ3" s="217"/>
      <c r="AR3" s="217"/>
      <c r="AS3" s="217"/>
      <c r="AT3" s="217"/>
      <c r="AU3" s="217"/>
      <c r="AV3" s="217"/>
      <c r="AW3" s="217"/>
    </row>
    <row r="4" spans="1:50" ht="12" customHeight="1" x14ac:dyDescent="0.2">
      <c r="A4" s="221"/>
      <c r="B4" s="66" t="s">
        <v>190</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17"/>
      <c r="AO4" s="217"/>
      <c r="AP4" s="217"/>
      <c r="AQ4" s="217"/>
      <c r="AR4" s="217"/>
      <c r="AS4" s="217"/>
      <c r="AT4" s="217"/>
      <c r="AU4" s="217"/>
      <c r="AV4" s="217"/>
      <c r="AW4" s="217"/>
    </row>
    <row r="5" spans="1:50" ht="11.25" customHeight="1" x14ac:dyDescent="0.2">
      <c r="A5" s="222"/>
      <c r="B5" s="222"/>
      <c r="C5" s="222"/>
      <c r="D5" s="222"/>
      <c r="E5" s="222"/>
      <c r="F5" s="222"/>
      <c r="G5" s="222"/>
      <c r="H5" s="222"/>
      <c r="I5" s="222"/>
      <c r="J5" s="222"/>
      <c r="K5" s="222"/>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7"/>
      <c r="AO5" s="217"/>
      <c r="AP5" s="217"/>
      <c r="AQ5" s="217"/>
      <c r="AR5" s="217"/>
      <c r="AS5" s="217"/>
      <c r="AT5" s="217"/>
      <c r="AU5" s="217"/>
      <c r="AV5" s="217"/>
      <c r="AW5" s="217"/>
    </row>
    <row r="6" spans="1:50" ht="13.5" customHeight="1" x14ac:dyDescent="0.2">
      <c r="A6" s="296" t="s">
        <v>56</v>
      </c>
      <c r="B6" s="223" t="s">
        <v>0</v>
      </c>
      <c r="C6" s="224"/>
      <c r="D6" s="224"/>
      <c r="E6" s="225"/>
      <c r="F6" s="225"/>
      <c r="G6" s="225"/>
      <c r="H6" s="225"/>
      <c r="I6" s="225"/>
      <c r="J6" s="225"/>
      <c r="K6" s="226"/>
      <c r="L6" s="315"/>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7"/>
      <c r="AX6" s="8"/>
    </row>
    <row r="7" spans="1:50" ht="21" customHeight="1" x14ac:dyDescent="0.2">
      <c r="A7" s="297"/>
      <c r="B7" s="227" t="s">
        <v>1</v>
      </c>
      <c r="C7" s="228"/>
      <c r="D7" s="228"/>
      <c r="E7" s="229"/>
      <c r="F7" s="229"/>
      <c r="G7" s="229"/>
      <c r="H7" s="229"/>
      <c r="I7" s="229"/>
      <c r="J7" s="229"/>
      <c r="K7" s="229"/>
      <c r="L7" s="318"/>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20"/>
      <c r="AX7" s="6"/>
    </row>
    <row r="8" spans="1:50" x14ac:dyDescent="0.2">
      <c r="A8" s="297"/>
      <c r="B8" s="321" t="s">
        <v>57</v>
      </c>
      <c r="C8" s="322"/>
      <c r="D8" s="322"/>
      <c r="E8" s="322"/>
      <c r="F8" s="322"/>
      <c r="G8" s="322"/>
      <c r="H8" s="322"/>
      <c r="I8" s="322"/>
      <c r="J8" s="322"/>
      <c r="K8" s="323"/>
      <c r="L8" s="66" t="s">
        <v>2</v>
      </c>
      <c r="M8" s="66"/>
      <c r="N8" s="66"/>
      <c r="O8" s="66"/>
      <c r="P8" s="66"/>
      <c r="Q8" s="330"/>
      <c r="R8" s="330"/>
      <c r="S8" s="66" t="s">
        <v>3</v>
      </c>
      <c r="T8" s="330"/>
      <c r="U8" s="330"/>
      <c r="V8" s="330"/>
      <c r="W8" s="66" t="s">
        <v>4</v>
      </c>
      <c r="X8" s="66"/>
      <c r="Y8" s="66"/>
      <c r="Z8" s="66"/>
      <c r="AA8" s="66"/>
      <c r="AB8" s="66"/>
      <c r="AC8" s="66"/>
      <c r="AD8" s="66"/>
      <c r="AE8" s="66"/>
      <c r="AF8" s="66"/>
      <c r="AG8" s="66"/>
      <c r="AH8" s="66"/>
      <c r="AI8" s="66"/>
      <c r="AJ8" s="66"/>
      <c r="AK8" s="66"/>
      <c r="AL8" s="66"/>
      <c r="AM8" s="66"/>
      <c r="AN8" s="66"/>
      <c r="AO8" s="217"/>
      <c r="AP8" s="217"/>
      <c r="AQ8" s="217"/>
      <c r="AR8" s="217"/>
      <c r="AS8" s="217"/>
      <c r="AT8" s="217"/>
      <c r="AU8" s="217"/>
      <c r="AV8" s="217"/>
      <c r="AW8" s="230"/>
      <c r="AX8" s="8"/>
    </row>
    <row r="9" spans="1:50" ht="13.5" customHeight="1" x14ac:dyDescent="0.2">
      <c r="A9" s="297"/>
      <c r="B9" s="324"/>
      <c r="C9" s="325"/>
      <c r="D9" s="325"/>
      <c r="E9" s="325"/>
      <c r="F9" s="325"/>
      <c r="G9" s="325"/>
      <c r="H9" s="325"/>
      <c r="I9" s="325"/>
      <c r="J9" s="325"/>
      <c r="K9" s="326"/>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3"/>
      <c r="AX9" s="8"/>
    </row>
    <row r="10" spans="1:50" ht="13.5" customHeight="1" x14ac:dyDescent="0.2">
      <c r="A10" s="297"/>
      <c r="B10" s="327"/>
      <c r="C10" s="328"/>
      <c r="D10" s="328"/>
      <c r="E10" s="328"/>
      <c r="F10" s="328"/>
      <c r="G10" s="328"/>
      <c r="H10" s="328"/>
      <c r="I10" s="328"/>
      <c r="J10" s="328"/>
      <c r="K10" s="329"/>
      <c r="L10" s="334"/>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6"/>
      <c r="AX10" s="8"/>
    </row>
    <row r="11" spans="1:50" ht="18" customHeight="1" x14ac:dyDescent="0.2">
      <c r="A11" s="297"/>
      <c r="B11" s="231" t="s">
        <v>5</v>
      </c>
      <c r="C11" s="232"/>
      <c r="D11" s="232"/>
      <c r="E11" s="233"/>
      <c r="F11" s="233"/>
      <c r="G11" s="233"/>
      <c r="H11" s="233"/>
      <c r="I11" s="233"/>
      <c r="J11" s="233"/>
      <c r="K11" s="233"/>
      <c r="L11" s="227" t="s">
        <v>6</v>
      </c>
      <c r="M11" s="229"/>
      <c r="N11" s="229"/>
      <c r="O11" s="229"/>
      <c r="P11" s="229"/>
      <c r="Q11" s="229"/>
      <c r="R11" s="234"/>
      <c r="S11" s="337"/>
      <c r="T11" s="338"/>
      <c r="U11" s="338"/>
      <c r="V11" s="338"/>
      <c r="W11" s="338"/>
      <c r="X11" s="338"/>
      <c r="Y11" s="339"/>
      <c r="Z11" s="227" t="s">
        <v>214</v>
      </c>
      <c r="AA11" s="229"/>
      <c r="AB11" s="229"/>
      <c r="AC11" s="229"/>
      <c r="AD11" s="229"/>
      <c r="AE11" s="229"/>
      <c r="AF11" s="234"/>
      <c r="AG11" s="340"/>
      <c r="AH11" s="341"/>
      <c r="AI11" s="341"/>
      <c r="AJ11" s="341"/>
      <c r="AK11" s="341"/>
      <c r="AL11" s="341"/>
      <c r="AM11" s="341"/>
      <c r="AN11" s="341"/>
      <c r="AO11" s="341"/>
      <c r="AP11" s="341"/>
      <c r="AQ11" s="341"/>
      <c r="AR11" s="341"/>
      <c r="AS11" s="341"/>
      <c r="AT11" s="341"/>
      <c r="AU11" s="341"/>
      <c r="AV11" s="341"/>
      <c r="AW11" s="342"/>
      <c r="AX11" s="8"/>
    </row>
    <row r="12" spans="1:50" ht="18" customHeight="1" x14ac:dyDescent="0.2">
      <c r="A12" s="297"/>
      <c r="B12" s="231" t="s">
        <v>7</v>
      </c>
      <c r="C12" s="232"/>
      <c r="D12" s="232"/>
      <c r="E12" s="233"/>
      <c r="F12" s="233"/>
      <c r="G12" s="233"/>
      <c r="H12" s="233"/>
      <c r="I12" s="233"/>
      <c r="J12" s="233"/>
      <c r="K12" s="233"/>
      <c r="L12" s="231" t="s">
        <v>8</v>
      </c>
      <c r="M12" s="233"/>
      <c r="N12" s="233"/>
      <c r="O12" s="233"/>
      <c r="P12" s="233"/>
      <c r="Q12" s="233"/>
      <c r="R12" s="235"/>
      <c r="S12" s="318"/>
      <c r="T12" s="319"/>
      <c r="U12" s="319"/>
      <c r="V12" s="319"/>
      <c r="W12" s="319"/>
      <c r="X12" s="319"/>
      <c r="Y12" s="320"/>
      <c r="Z12" s="231" t="s">
        <v>9</v>
      </c>
      <c r="AA12" s="233"/>
      <c r="AB12" s="233"/>
      <c r="AC12" s="233"/>
      <c r="AD12" s="233"/>
      <c r="AE12" s="233"/>
      <c r="AF12" s="235"/>
      <c r="AG12" s="340"/>
      <c r="AH12" s="341"/>
      <c r="AI12" s="341"/>
      <c r="AJ12" s="341"/>
      <c r="AK12" s="341"/>
      <c r="AL12" s="341"/>
      <c r="AM12" s="341"/>
      <c r="AN12" s="341"/>
      <c r="AO12" s="341"/>
      <c r="AP12" s="341"/>
      <c r="AQ12" s="341"/>
      <c r="AR12" s="341"/>
      <c r="AS12" s="341"/>
      <c r="AT12" s="341"/>
      <c r="AU12" s="341"/>
      <c r="AV12" s="341"/>
      <c r="AW12" s="342"/>
      <c r="AX12" s="8"/>
    </row>
    <row r="13" spans="1:50" ht="18.75" customHeight="1" x14ac:dyDescent="0.2">
      <c r="A13" s="300"/>
      <c r="B13" s="231" t="s">
        <v>10</v>
      </c>
      <c r="C13" s="232"/>
      <c r="D13" s="232"/>
      <c r="E13" s="233"/>
      <c r="F13" s="233"/>
      <c r="G13" s="233"/>
      <c r="H13" s="233"/>
      <c r="I13" s="233"/>
      <c r="J13" s="233"/>
      <c r="K13" s="233"/>
      <c r="L13" s="231" t="s">
        <v>8</v>
      </c>
      <c r="M13" s="233"/>
      <c r="N13" s="233"/>
      <c r="O13" s="233"/>
      <c r="P13" s="233"/>
      <c r="Q13" s="233"/>
      <c r="R13" s="235"/>
      <c r="S13" s="318"/>
      <c r="T13" s="319"/>
      <c r="U13" s="319"/>
      <c r="V13" s="319"/>
      <c r="W13" s="319"/>
      <c r="X13" s="319"/>
      <c r="Y13" s="320"/>
      <c r="Z13" s="231" t="s">
        <v>9</v>
      </c>
      <c r="AA13" s="233"/>
      <c r="AB13" s="233"/>
      <c r="AC13" s="233"/>
      <c r="AD13" s="233"/>
      <c r="AE13" s="233"/>
      <c r="AF13" s="235"/>
      <c r="AG13" s="340"/>
      <c r="AH13" s="341"/>
      <c r="AI13" s="341"/>
      <c r="AJ13" s="341"/>
      <c r="AK13" s="341"/>
      <c r="AL13" s="341"/>
      <c r="AM13" s="341"/>
      <c r="AN13" s="341"/>
      <c r="AO13" s="341"/>
      <c r="AP13" s="341"/>
      <c r="AQ13" s="341"/>
      <c r="AR13" s="341"/>
      <c r="AS13" s="341"/>
      <c r="AT13" s="341"/>
      <c r="AU13" s="341"/>
      <c r="AV13" s="341"/>
      <c r="AW13" s="342"/>
      <c r="AX13" s="8"/>
    </row>
    <row r="14" spans="1:50" ht="18" customHeight="1" x14ac:dyDescent="0.2">
      <c r="A14" s="231" t="s">
        <v>42</v>
      </c>
      <c r="B14" s="233"/>
      <c r="C14" s="233"/>
      <c r="D14" s="233"/>
      <c r="E14" s="233"/>
      <c r="F14" s="233"/>
      <c r="G14" s="236"/>
      <c r="H14" s="233"/>
      <c r="I14" s="233"/>
      <c r="J14" s="233"/>
      <c r="K14" s="233"/>
      <c r="L14" s="233"/>
      <c r="M14" s="233"/>
      <c r="N14" s="233"/>
      <c r="O14" s="233"/>
      <c r="P14" s="233"/>
      <c r="Q14" s="233"/>
      <c r="R14" s="233"/>
      <c r="S14" s="233"/>
      <c r="T14" s="237"/>
      <c r="U14" s="237"/>
      <c r="V14" s="237"/>
      <c r="W14" s="237"/>
      <c r="X14" s="237"/>
      <c r="Y14" s="237"/>
      <c r="Z14" s="237"/>
      <c r="AA14" s="237"/>
      <c r="AB14" s="237"/>
      <c r="AC14" s="237"/>
      <c r="AD14" s="237"/>
      <c r="AE14" s="237"/>
      <c r="AF14" s="237"/>
      <c r="AG14" s="66"/>
      <c r="AH14" s="66"/>
      <c r="AI14" s="66"/>
      <c r="AJ14" s="66"/>
      <c r="AK14" s="66"/>
      <c r="AL14" s="66"/>
      <c r="AM14" s="66"/>
      <c r="AN14" s="237"/>
      <c r="AO14" s="217"/>
      <c r="AP14" s="217"/>
      <c r="AQ14" s="217"/>
      <c r="AR14" s="217"/>
      <c r="AS14" s="217"/>
      <c r="AT14" s="217"/>
      <c r="AU14" s="217"/>
      <c r="AV14" s="217"/>
      <c r="AW14" s="238"/>
    </row>
    <row r="15" spans="1:50" ht="18" customHeight="1" x14ac:dyDescent="0.2">
      <c r="A15" s="258" t="s">
        <v>217</v>
      </c>
      <c r="B15" s="259"/>
      <c r="C15" s="259"/>
      <c r="D15" s="259"/>
      <c r="E15" s="259"/>
      <c r="F15" s="259"/>
      <c r="G15" s="259"/>
      <c r="H15" s="259"/>
      <c r="I15" s="259"/>
      <c r="J15" s="259"/>
      <c r="K15" s="259"/>
      <c r="L15" s="259"/>
      <c r="M15" s="259"/>
      <c r="N15" s="259"/>
      <c r="O15" s="259"/>
      <c r="P15" s="259"/>
      <c r="Q15" s="259"/>
      <c r="R15" s="259"/>
      <c r="S15" s="260"/>
      <c r="T15" s="257" t="s">
        <v>180</v>
      </c>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row>
    <row r="16" spans="1:50" ht="15.75" customHeight="1" x14ac:dyDescent="0.2">
      <c r="A16" s="261"/>
      <c r="B16" s="262"/>
      <c r="C16" s="262"/>
      <c r="D16" s="262"/>
      <c r="E16" s="262"/>
      <c r="F16" s="262"/>
      <c r="G16" s="262"/>
      <c r="H16" s="262"/>
      <c r="I16" s="262"/>
      <c r="J16" s="262"/>
      <c r="K16" s="262"/>
      <c r="L16" s="262"/>
      <c r="M16" s="262"/>
      <c r="N16" s="262"/>
      <c r="O16" s="262"/>
      <c r="P16" s="262"/>
      <c r="Q16" s="262"/>
      <c r="R16" s="262"/>
      <c r="S16" s="263"/>
      <c r="T16" s="307" t="s">
        <v>148</v>
      </c>
      <c r="U16" s="307"/>
      <c r="V16" s="307"/>
      <c r="W16" s="307"/>
      <c r="X16" s="307"/>
      <c r="Y16" s="307"/>
      <c r="Z16" s="307"/>
      <c r="AA16" s="307"/>
      <c r="AB16" s="307"/>
      <c r="AC16" s="307"/>
      <c r="AD16" s="307" t="s">
        <v>149</v>
      </c>
      <c r="AE16" s="307"/>
      <c r="AF16" s="307"/>
      <c r="AG16" s="307"/>
      <c r="AH16" s="307"/>
      <c r="AI16" s="307"/>
      <c r="AJ16" s="307"/>
      <c r="AK16" s="307"/>
      <c r="AL16" s="307"/>
      <c r="AM16" s="307"/>
      <c r="AN16" s="307" t="s">
        <v>85</v>
      </c>
      <c r="AO16" s="307"/>
      <c r="AP16" s="307"/>
      <c r="AQ16" s="307"/>
      <c r="AR16" s="307"/>
      <c r="AS16" s="307"/>
      <c r="AT16" s="307"/>
      <c r="AU16" s="307"/>
      <c r="AV16" s="307"/>
      <c r="AW16" s="307"/>
    </row>
    <row r="17" spans="1:49" ht="12.75" customHeight="1" x14ac:dyDescent="0.2">
      <c r="A17" s="264"/>
      <c r="B17" s="265"/>
      <c r="C17" s="265"/>
      <c r="D17" s="265"/>
      <c r="E17" s="265"/>
      <c r="F17" s="265"/>
      <c r="G17" s="265"/>
      <c r="H17" s="265"/>
      <c r="I17" s="265"/>
      <c r="J17" s="265"/>
      <c r="K17" s="265"/>
      <c r="L17" s="265"/>
      <c r="M17" s="265"/>
      <c r="N17" s="265"/>
      <c r="O17" s="265"/>
      <c r="P17" s="265"/>
      <c r="Q17" s="265"/>
      <c r="R17" s="265"/>
      <c r="S17" s="266"/>
      <c r="T17" s="308" t="s">
        <v>63</v>
      </c>
      <c r="U17" s="309"/>
      <c r="V17" s="309"/>
      <c r="W17" s="310"/>
      <c r="X17" s="311" t="s">
        <v>221</v>
      </c>
      <c r="Y17" s="311"/>
      <c r="Z17" s="311"/>
      <c r="AA17" s="311"/>
      <c r="AB17" s="311"/>
      <c r="AC17" s="312"/>
      <c r="AD17" s="308" t="s">
        <v>63</v>
      </c>
      <c r="AE17" s="309"/>
      <c r="AF17" s="309"/>
      <c r="AG17" s="310"/>
      <c r="AH17" s="313" t="s">
        <v>221</v>
      </c>
      <c r="AI17" s="313"/>
      <c r="AJ17" s="313"/>
      <c r="AK17" s="313"/>
      <c r="AL17" s="313"/>
      <c r="AM17" s="314"/>
      <c r="AN17" s="308" t="s">
        <v>63</v>
      </c>
      <c r="AO17" s="309"/>
      <c r="AP17" s="309"/>
      <c r="AQ17" s="310"/>
      <c r="AR17" s="313" t="s">
        <v>221</v>
      </c>
      <c r="AS17" s="313"/>
      <c r="AT17" s="313"/>
      <c r="AU17" s="313"/>
      <c r="AV17" s="313"/>
      <c r="AW17" s="314"/>
    </row>
    <row r="18" spans="1:49" ht="12.75" customHeight="1" x14ac:dyDescent="0.2">
      <c r="A18" s="297"/>
      <c r="B18" s="223" t="s">
        <v>44</v>
      </c>
      <c r="C18" s="225"/>
      <c r="D18" s="225"/>
      <c r="E18" s="225"/>
      <c r="F18" s="225"/>
      <c r="G18" s="225"/>
      <c r="H18" s="225"/>
      <c r="I18" s="225"/>
      <c r="J18" s="225"/>
      <c r="K18" s="225"/>
      <c r="L18" s="225"/>
      <c r="M18" s="225"/>
      <c r="N18" s="225"/>
      <c r="O18" s="225"/>
      <c r="P18" s="225"/>
      <c r="Q18" s="225"/>
      <c r="R18" s="225"/>
      <c r="S18" s="226"/>
      <c r="T18" s="274">
        <f ca="1">COUNTIFS('申請見込額一覧 '!$E$6:$E$20,B18,'申請見込額一覧 '!$I$6:$I$20,"&gt;0")</f>
        <v>0</v>
      </c>
      <c r="U18" s="275"/>
      <c r="V18" s="303" t="s">
        <v>11</v>
      </c>
      <c r="W18" s="304"/>
      <c r="X18" s="301">
        <f ca="1">SUMIF('申請見込額一覧 '!$E$6:$E$20,B18,'申請見込額一覧 '!$I$6:$I$20)</f>
        <v>0</v>
      </c>
      <c r="Y18" s="302"/>
      <c r="Z18" s="302"/>
      <c r="AA18" s="302"/>
      <c r="AB18" s="303" t="s">
        <v>71</v>
      </c>
      <c r="AC18" s="304"/>
      <c r="AD18" s="274">
        <f ca="1">COUNTIFS('申請見込額一覧 '!$E$6:$E$20,B18,'申請見込額一覧 '!$L$6:$L$20,"&gt;0")</f>
        <v>0</v>
      </c>
      <c r="AE18" s="275"/>
      <c r="AF18" s="303" t="s">
        <v>11</v>
      </c>
      <c r="AG18" s="304"/>
      <c r="AH18" s="305">
        <f ca="1">SUMIF('申請見込額一覧 '!$E$6:$E$20,B18,'申請見込額一覧 '!$L$6:$L$20)</f>
        <v>0</v>
      </c>
      <c r="AI18" s="306"/>
      <c r="AJ18" s="306"/>
      <c r="AK18" s="306"/>
      <c r="AL18" s="303" t="s">
        <v>71</v>
      </c>
      <c r="AM18" s="304"/>
      <c r="AN18" s="274">
        <f ca="1">COUNTIFS('申請見込額一覧 '!$E$6:$E$20,B18,'申請見込額一覧 '!$O$6:$O$20,"&gt;0")</f>
        <v>0</v>
      </c>
      <c r="AO18" s="275"/>
      <c r="AP18" s="303" t="s">
        <v>11</v>
      </c>
      <c r="AQ18" s="304"/>
      <c r="AR18" s="301">
        <f ca="1">SUMIF('申請見込額一覧 '!$E$6:$E$20,B18,'申請見込額一覧 '!$O$6:$O$20)</f>
        <v>0</v>
      </c>
      <c r="AS18" s="302"/>
      <c r="AT18" s="302"/>
      <c r="AU18" s="302"/>
      <c r="AV18" s="303" t="s">
        <v>71</v>
      </c>
      <c r="AW18" s="304"/>
    </row>
    <row r="19" spans="1:49" ht="12.75" customHeight="1" x14ac:dyDescent="0.2">
      <c r="A19" s="297"/>
      <c r="B19" s="239" t="s">
        <v>45</v>
      </c>
      <c r="C19" s="240"/>
      <c r="D19" s="240"/>
      <c r="E19" s="240"/>
      <c r="F19" s="240"/>
      <c r="G19" s="240"/>
      <c r="H19" s="240"/>
      <c r="I19" s="240"/>
      <c r="J19" s="240"/>
      <c r="K19" s="240"/>
      <c r="L19" s="240"/>
      <c r="M19" s="240"/>
      <c r="N19" s="240"/>
      <c r="O19" s="240"/>
      <c r="P19" s="240"/>
      <c r="Q19" s="240"/>
      <c r="R19" s="240"/>
      <c r="S19" s="241"/>
      <c r="T19" s="294">
        <f ca="1">COUNTIFS('申請見込額一覧 '!$E$6:$E$20,B19,'申請見込額一覧 '!$I$6:$I$20,"&gt;0")</f>
        <v>0</v>
      </c>
      <c r="U19" s="295"/>
      <c r="V19" s="292" t="s">
        <v>11</v>
      </c>
      <c r="W19" s="293"/>
      <c r="X19" s="284">
        <f ca="1">SUMIF('申請見込額一覧 '!$E$6:$E$20,B19,'申請見込額一覧 '!$I$6:$I$20)</f>
        <v>0</v>
      </c>
      <c r="Y19" s="285"/>
      <c r="Z19" s="285"/>
      <c r="AA19" s="285"/>
      <c r="AB19" s="286" t="s">
        <v>71</v>
      </c>
      <c r="AC19" s="287"/>
      <c r="AD19" s="288">
        <f ca="1">COUNTIFS('申請見込額一覧 '!$E$6:$E$20,B19,'申請見込額一覧 '!$L$6:$L$20,"&gt;0")</f>
        <v>0</v>
      </c>
      <c r="AE19" s="289"/>
      <c r="AF19" s="286" t="s">
        <v>11</v>
      </c>
      <c r="AG19" s="287"/>
      <c r="AH19" s="284">
        <f ca="1">SUMIF('申請見込額一覧 '!$E$6:$E$20,B19,'申請見込額一覧 '!$L$6:$L$20)</f>
        <v>0</v>
      </c>
      <c r="AI19" s="285"/>
      <c r="AJ19" s="285"/>
      <c r="AK19" s="285"/>
      <c r="AL19" s="286" t="s">
        <v>71</v>
      </c>
      <c r="AM19" s="287"/>
      <c r="AN19" s="288">
        <f ca="1">COUNTIFS('申請見込額一覧 '!$E$6:$E$20,B19,'申請見込額一覧 '!$O$6:$O$20,"&gt;0")</f>
        <v>0</v>
      </c>
      <c r="AO19" s="289"/>
      <c r="AP19" s="286" t="s">
        <v>11</v>
      </c>
      <c r="AQ19" s="287"/>
      <c r="AR19" s="284">
        <f ca="1">SUMIF('申請見込額一覧 '!$E$6:$E$20,B19,'申請見込額一覧 '!$O$6:$O$20)</f>
        <v>0</v>
      </c>
      <c r="AS19" s="285"/>
      <c r="AT19" s="285"/>
      <c r="AU19" s="285"/>
      <c r="AV19" s="286" t="s">
        <v>71</v>
      </c>
      <c r="AW19" s="287"/>
    </row>
    <row r="20" spans="1:49" ht="12.75" customHeight="1" x14ac:dyDescent="0.2">
      <c r="A20" s="297"/>
      <c r="B20" s="239" t="s">
        <v>46</v>
      </c>
      <c r="C20" s="240"/>
      <c r="D20" s="240"/>
      <c r="E20" s="240"/>
      <c r="F20" s="240"/>
      <c r="G20" s="240"/>
      <c r="H20" s="240"/>
      <c r="I20" s="240"/>
      <c r="J20" s="240"/>
      <c r="K20" s="240"/>
      <c r="L20" s="240"/>
      <c r="M20" s="240"/>
      <c r="N20" s="240"/>
      <c r="O20" s="240"/>
      <c r="P20" s="240"/>
      <c r="Q20" s="240"/>
      <c r="R20" s="240"/>
      <c r="S20" s="241"/>
      <c r="T20" s="288">
        <f ca="1">COUNTIFS('申請見込額一覧 '!$E$6:$E$20,B20,'申請見込額一覧 '!$I$6:$I$20,"&gt;0")</f>
        <v>0</v>
      </c>
      <c r="U20" s="289"/>
      <c r="V20" s="286" t="s">
        <v>11</v>
      </c>
      <c r="W20" s="287"/>
      <c r="X20" s="284">
        <f ca="1">SUMIF('申請見込額一覧 '!$E$6:$E$20,B20,'申請見込額一覧 '!$I$6:$I$20)</f>
        <v>0</v>
      </c>
      <c r="Y20" s="285"/>
      <c r="Z20" s="285"/>
      <c r="AA20" s="285"/>
      <c r="AB20" s="286" t="s">
        <v>71</v>
      </c>
      <c r="AC20" s="287"/>
      <c r="AD20" s="288">
        <f ca="1">COUNTIFS('申請見込額一覧 '!$E$6:$E$20,B20,'申請見込額一覧 '!$L$6:$L$20,"&gt;0")</f>
        <v>0</v>
      </c>
      <c r="AE20" s="289"/>
      <c r="AF20" s="286" t="s">
        <v>11</v>
      </c>
      <c r="AG20" s="287"/>
      <c r="AH20" s="284">
        <f ca="1">SUMIF('申請見込額一覧 '!$E$6:$E$20,B20,'申請見込額一覧 '!$L$6:$L$20)</f>
        <v>0</v>
      </c>
      <c r="AI20" s="285"/>
      <c r="AJ20" s="285"/>
      <c r="AK20" s="285"/>
      <c r="AL20" s="286" t="s">
        <v>71</v>
      </c>
      <c r="AM20" s="287"/>
      <c r="AN20" s="288">
        <f ca="1">COUNTIFS('申請見込額一覧 '!$E$6:$E$20,B20,'申請見込額一覧 '!$O$6:$O$20,"&gt;0")</f>
        <v>0</v>
      </c>
      <c r="AO20" s="289"/>
      <c r="AP20" s="286" t="s">
        <v>11</v>
      </c>
      <c r="AQ20" s="287"/>
      <c r="AR20" s="284">
        <f ca="1">SUMIF('申請見込額一覧 '!$E$6:$E$20,B20,'申請見込額一覧 '!$O$6:$O$20)</f>
        <v>0</v>
      </c>
      <c r="AS20" s="285"/>
      <c r="AT20" s="285"/>
      <c r="AU20" s="285"/>
      <c r="AV20" s="286" t="s">
        <v>71</v>
      </c>
      <c r="AW20" s="287"/>
    </row>
    <row r="21" spans="1:49" ht="12.75" customHeight="1" x14ac:dyDescent="0.2">
      <c r="A21" s="297"/>
      <c r="B21" s="242" t="s">
        <v>62</v>
      </c>
      <c r="C21" s="240"/>
      <c r="D21" s="240"/>
      <c r="E21" s="240"/>
      <c r="F21" s="240"/>
      <c r="G21" s="240"/>
      <c r="H21" s="240"/>
      <c r="I21" s="240"/>
      <c r="J21" s="240"/>
      <c r="K21" s="240"/>
      <c r="L21" s="240"/>
      <c r="M21" s="240"/>
      <c r="N21" s="240"/>
      <c r="O21" s="240"/>
      <c r="P21" s="240"/>
      <c r="Q21" s="240"/>
      <c r="R21" s="240"/>
      <c r="S21" s="240"/>
      <c r="T21" s="288">
        <f ca="1">COUNTIFS('申請見込額一覧 '!$E$6:$E$20,B21,'申請見込額一覧 '!$I$6:$I$20,"&gt;0")</f>
        <v>0</v>
      </c>
      <c r="U21" s="289"/>
      <c r="V21" s="286" t="s">
        <v>11</v>
      </c>
      <c r="W21" s="287"/>
      <c r="X21" s="284">
        <f ca="1">SUMIF('申請見込額一覧 '!$E$6:$E$20,B21,'申請見込額一覧 '!$I$6:$I$20)</f>
        <v>0</v>
      </c>
      <c r="Y21" s="285"/>
      <c r="Z21" s="285"/>
      <c r="AA21" s="285"/>
      <c r="AB21" s="286" t="s">
        <v>71</v>
      </c>
      <c r="AC21" s="287"/>
      <c r="AD21" s="288">
        <f ca="1">COUNTIFS('申請見込額一覧 '!$E$6:$E$20,B21,'申請見込額一覧 '!$L$6:$L$20,"&gt;0")</f>
        <v>0</v>
      </c>
      <c r="AE21" s="289"/>
      <c r="AF21" s="286" t="s">
        <v>11</v>
      </c>
      <c r="AG21" s="287"/>
      <c r="AH21" s="284">
        <f ca="1">SUMIF('申請見込額一覧 '!$E$6:$E$20,B21,'申請見込額一覧 '!$L$6:$L$20)</f>
        <v>0</v>
      </c>
      <c r="AI21" s="285"/>
      <c r="AJ21" s="285"/>
      <c r="AK21" s="285"/>
      <c r="AL21" s="286" t="s">
        <v>71</v>
      </c>
      <c r="AM21" s="287"/>
      <c r="AN21" s="288">
        <f ca="1">COUNTIFS('申請見込額一覧 '!$E$6:$E$20,B21,'申請見込額一覧 '!$O$6:$O$20,"&gt;0")</f>
        <v>0</v>
      </c>
      <c r="AO21" s="289"/>
      <c r="AP21" s="286" t="s">
        <v>11</v>
      </c>
      <c r="AQ21" s="287"/>
      <c r="AR21" s="284">
        <f ca="1">SUMIF('申請見込額一覧 '!$E$6:$E$20,B21,'申請見込額一覧 '!$O$6:$O$20)</f>
        <v>0</v>
      </c>
      <c r="AS21" s="285"/>
      <c r="AT21" s="285"/>
      <c r="AU21" s="285"/>
      <c r="AV21" s="286" t="s">
        <v>71</v>
      </c>
      <c r="AW21" s="287"/>
    </row>
    <row r="22" spans="1:49" ht="12.75" customHeight="1" x14ac:dyDescent="0.2">
      <c r="A22" s="297"/>
      <c r="B22" s="239" t="s">
        <v>12</v>
      </c>
      <c r="C22" s="240"/>
      <c r="D22" s="240"/>
      <c r="E22" s="240"/>
      <c r="F22" s="240"/>
      <c r="G22" s="240"/>
      <c r="H22" s="240"/>
      <c r="I22" s="240"/>
      <c r="J22" s="240"/>
      <c r="K22" s="240"/>
      <c r="L22" s="240"/>
      <c r="M22" s="240"/>
      <c r="N22" s="240"/>
      <c r="O22" s="240"/>
      <c r="P22" s="240"/>
      <c r="Q22" s="240"/>
      <c r="R22" s="240"/>
      <c r="S22" s="240"/>
      <c r="T22" s="288">
        <f ca="1">COUNTIFS('申請見込額一覧 '!$E$6:$E$20,B22,'申請見込額一覧 '!$I$6:$I$20,"&gt;0")</f>
        <v>0</v>
      </c>
      <c r="U22" s="289"/>
      <c r="V22" s="286" t="s">
        <v>11</v>
      </c>
      <c r="W22" s="287"/>
      <c r="X22" s="284">
        <f ca="1">SUMIF('申請見込額一覧 '!$E$6:$E$20,B22,'申請見込額一覧 '!$I$6:$I$20)</f>
        <v>0</v>
      </c>
      <c r="Y22" s="285"/>
      <c r="Z22" s="285"/>
      <c r="AA22" s="285"/>
      <c r="AB22" s="286" t="s">
        <v>71</v>
      </c>
      <c r="AC22" s="287"/>
      <c r="AD22" s="288">
        <f ca="1">COUNTIFS('申請見込額一覧 '!$E$6:$E$20,B22,'申請見込額一覧 '!$L$6:$L$20,"&gt;0")</f>
        <v>0</v>
      </c>
      <c r="AE22" s="289"/>
      <c r="AF22" s="286" t="s">
        <v>11</v>
      </c>
      <c r="AG22" s="287"/>
      <c r="AH22" s="284">
        <f ca="1">SUMIF('申請見込額一覧 '!$E$6:$E$20,B22,'申請見込額一覧 '!$L$6:$L$20)</f>
        <v>0</v>
      </c>
      <c r="AI22" s="285"/>
      <c r="AJ22" s="285"/>
      <c r="AK22" s="285"/>
      <c r="AL22" s="286" t="s">
        <v>71</v>
      </c>
      <c r="AM22" s="287"/>
      <c r="AN22" s="288">
        <f ca="1">COUNTIFS('申請見込額一覧 '!$E$6:$E$20,B22,'申請見込額一覧 '!$O$6:$O$20,"&gt;0")</f>
        <v>0</v>
      </c>
      <c r="AO22" s="289"/>
      <c r="AP22" s="286" t="s">
        <v>11</v>
      </c>
      <c r="AQ22" s="287"/>
      <c r="AR22" s="284">
        <f ca="1">SUMIF('申請見込額一覧 '!$E$6:$E$20,B22,'申請見込額一覧 '!$O$6:$O$20)</f>
        <v>0</v>
      </c>
      <c r="AS22" s="285"/>
      <c r="AT22" s="285"/>
      <c r="AU22" s="285"/>
      <c r="AV22" s="286" t="s">
        <v>71</v>
      </c>
      <c r="AW22" s="287"/>
    </row>
    <row r="23" spans="1:49" ht="12.75" customHeight="1" x14ac:dyDescent="0.2">
      <c r="A23" s="297"/>
      <c r="B23" s="239" t="s">
        <v>150</v>
      </c>
      <c r="C23" s="240"/>
      <c r="D23" s="240"/>
      <c r="E23" s="240"/>
      <c r="F23" s="240"/>
      <c r="G23" s="240"/>
      <c r="H23" s="240"/>
      <c r="I23" s="240"/>
      <c r="J23" s="240"/>
      <c r="K23" s="240"/>
      <c r="L23" s="240"/>
      <c r="M23" s="240"/>
      <c r="N23" s="240"/>
      <c r="O23" s="240"/>
      <c r="P23" s="240"/>
      <c r="Q23" s="240"/>
      <c r="R23" s="240"/>
      <c r="S23" s="240"/>
      <c r="T23" s="288">
        <f ca="1">COUNTIFS('申請見込額一覧 '!$E$6:$E$20,B23,'申請見込額一覧 '!$I$6:$I$20,"&gt;0")</f>
        <v>0</v>
      </c>
      <c r="U23" s="289"/>
      <c r="V23" s="286" t="s">
        <v>11</v>
      </c>
      <c r="W23" s="287"/>
      <c r="X23" s="284">
        <f ca="1">SUMIF('申請見込額一覧 '!$E$6:$E$20,B23,'申請見込額一覧 '!$I$6:$I$20)</f>
        <v>0</v>
      </c>
      <c r="Y23" s="285"/>
      <c r="Z23" s="285"/>
      <c r="AA23" s="285"/>
      <c r="AB23" s="286" t="s">
        <v>71</v>
      </c>
      <c r="AC23" s="287"/>
      <c r="AD23" s="288">
        <f ca="1">COUNTIFS('申請見込額一覧 '!$E$6:$E$20,B23,'申請見込額一覧 '!$L$6:$L$20,"&gt;0")</f>
        <v>0</v>
      </c>
      <c r="AE23" s="289"/>
      <c r="AF23" s="286" t="s">
        <v>11</v>
      </c>
      <c r="AG23" s="287"/>
      <c r="AH23" s="284">
        <f ca="1">SUMIF('申請見込額一覧 '!$E$6:$E$20,B23,'申請見込額一覧 '!$L$6:$L$20)</f>
        <v>0</v>
      </c>
      <c r="AI23" s="285"/>
      <c r="AJ23" s="285"/>
      <c r="AK23" s="285"/>
      <c r="AL23" s="286" t="s">
        <v>71</v>
      </c>
      <c r="AM23" s="287"/>
      <c r="AN23" s="288">
        <f ca="1">COUNTIFS('申請見込額一覧 '!$E$6:$E$20,B23,'申請見込額一覧 '!$O$6:$O$20,"&gt;0")</f>
        <v>0</v>
      </c>
      <c r="AO23" s="289"/>
      <c r="AP23" s="286" t="s">
        <v>11</v>
      </c>
      <c r="AQ23" s="287"/>
      <c r="AR23" s="284">
        <f ca="1">SUMIF('申請見込額一覧 '!$E$6:$E$20,B23,'申請見込額一覧 '!$O$6:$O$20)</f>
        <v>0</v>
      </c>
      <c r="AS23" s="285"/>
      <c r="AT23" s="285"/>
      <c r="AU23" s="285"/>
      <c r="AV23" s="286" t="s">
        <v>71</v>
      </c>
      <c r="AW23" s="287"/>
    </row>
    <row r="24" spans="1:49" ht="12.75" customHeight="1" x14ac:dyDescent="0.2">
      <c r="A24" s="297"/>
      <c r="B24" s="239" t="s">
        <v>151</v>
      </c>
      <c r="C24" s="240"/>
      <c r="D24" s="240"/>
      <c r="E24" s="240"/>
      <c r="F24" s="240"/>
      <c r="G24" s="240"/>
      <c r="H24" s="240"/>
      <c r="I24" s="240"/>
      <c r="J24" s="240"/>
      <c r="K24" s="240"/>
      <c r="L24" s="240"/>
      <c r="M24" s="240"/>
      <c r="N24" s="240"/>
      <c r="O24" s="240"/>
      <c r="P24" s="240"/>
      <c r="Q24" s="240"/>
      <c r="R24" s="240"/>
      <c r="S24" s="240"/>
      <c r="T24" s="288">
        <f ca="1">COUNTIFS('申請見込額一覧 '!$E$6:$E$20,B24,'申請見込額一覧 '!$I$6:$I$20,"&gt;0")</f>
        <v>0</v>
      </c>
      <c r="U24" s="289"/>
      <c r="V24" s="286" t="s">
        <v>11</v>
      </c>
      <c r="W24" s="287"/>
      <c r="X24" s="284">
        <f ca="1">SUMIF('申請見込額一覧 '!$E$6:$E$20,B24,'申請見込額一覧 '!$I$6:$I$20)</f>
        <v>0</v>
      </c>
      <c r="Y24" s="285"/>
      <c r="Z24" s="285"/>
      <c r="AA24" s="285"/>
      <c r="AB24" s="286" t="s">
        <v>71</v>
      </c>
      <c r="AC24" s="287"/>
      <c r="AD24" s="288">
        <f ca="1">COUNTIFS('申請見込額一覧 '!$E$6:$E$20,B24,'申請見込額一覧 '!$L$6:$L$20,"&gt;0")</f>
        <v>0</v>
      </c>
      <c r="AE24" s="289"/>
      <c r="AF24" s="286" t="s">
        <v>11</v>
      </c>
      <c r="AG24" s="287"/>
      <c r="AH24" s="284">
        <f ca="1">SUMIF('申請見込額一覧 '!$E$6:$E$20,B24,'申請見込額一覧 '!$L$6:$L$20)</f>
        <v>0</v>
      </c>
      <c r="AI24" s="285"/>
      <c r="AJ24" s="285"/>
      <c r="AK24" s="285"/>
      <c r="AL24" s="286" t="s">
        <v>71</v>
      </c>
      <c r="AM24" s="287"/>
      <c r="AN24" s="288">
        <f ca="1">COUNTIFS('申請見込額一覧 '!$E$6:$E$20,B24,'申請見込額一覧 '!$O$6:$O$20,"&gt;0")</f>
        <v>0</v>
      </c>
      <c r="AO24" s="289"/>
      <c r="AP24" s="286" t="s">
        <v>11</v>
      </c>
      <c r="AQ24" s="287"/>
      <c r="AR24" s="284">
        <f ca="1">SUMIF('申請見込額一覧 '!$E$6:$E$20,B24,'申請見込額一覧 '!$O$6:$O$20)</f>
        <v>0</v>
      </c>
      <c r="AS24" s="285"/>
      <c r="AT24" s="285"/>
      <c r="AU24" s="285"/>
      <c r="AV24" s="286" t="s">
        <v>71</v>
      </c>
      <c r="AW24" s="287"/>
    </row>
    <row r="25" spans="1:49" ht="12.75" customHeight="1" x14ac:dyDescent="0.2">
      <c r="A25" s="300"/>
      <c r="B25" s="243" t="s">
        <v>152</v>
      </c>
      <c r="C25" s="244"/>
      <c r="D25" s="244"/>
      <c r="E25" s="244"/>
      <c r="F25" s="244"/>
      <c r="G25" s="244"/>
      <c r="H25" s="244"/>
      <c r="I25" s="244"/>
      <c r="J25" s="244"/>
      <c r="K25" s="244"/>
      <c r="L25" s="244"/>
      <c r="M25" s="244"/>
      <c r="N25" s="244"/>
      <c r="O25" s="244"/>
      <c r="P25" s="244"/>
      <c r="Q25" s="244"/>
      <c r="R25" s="244"/>
      <c r="S25" s="244"/>
      <c r="T25" s="280">
        <f ca="1">COUNTIFS('申請見込額一覧 '!$E$6:$E$20,B25,'申請見込額一覧 '!$I$6:$I$20,"&gt;0")</f>
        <v>0</v>
      </c>
      <c r="U25" s="281"/>
      <c r="V25" s="278" t="s">
        <v>11</v>
      </c>
      <c r="W25" s="279"/>
      <c r="X25" s="276">
        <f ca="1">SUMIF('申請見込額一覧 '!$E$6:$E$20,B25,'申請見込額一覧 '!$I$6:$I$20)</f>
        <v>0</v>
      </c>
      <c r="Y25" s="277"/>
      <c r="Z25" s="277"/>
      <c r="AA25" s="277"/>
      <c r="AB25" s="278" t="s">
        <v>71</v>
      </c>
      <c r="AC25" s="279"/>
      <c r="AD25" s="280">
        <f ca="1">COUNTIFS('申請見込額一覧 '!$E$6:$E$20,B25,'申請見込額一覧 '!$L$6:$L$20,"&gt;0")</f>
        <v>0</v>
      </c>
      <c r="AE25" s="281"/>
      <c r="AF25" s="278" t="s">
        <v>11</v>
      </c>
      <c r="AG25" s="279"/>
      <c r="AH25" s="276">
        <f ca="1">SUMIF('申請見込額一覧 '!$E$6:$E$20,B25,'申請見込額一覧 '!$L$6:$L$20)</f>
        <v>0</v>
      </c>
      <c r="AI25" s="277"/>
      <c r="AJ25" s="277"/>
      <c r="AK25" s="277"/>
      <c r="AL25" s="278" t="s">
        <v>71</v>
      </c>
      <c r="AM25" s="279"/>
      <c r="AN25" s="280">
        <f ca="1">COUNTIFS('申請見込額一覧 '!$E$6:$E$20,B25,'申請見込額一覧 '!$O$6:$O$20,"&gt;0")</f>
        <v>0</v>
      </c>
      <c r="AO25" s="281"/>
      <c r="AP25" s="278" t="s">
        <v>11</v>
      </c>
      <c r="AQ25" s="279"/>
      <c r="AR25" s="276">
        <f ca="1">SUMIF('申請見込額一覧 '!$E$6:$E$20,B25,'申請見込額一覧 '!$O$6:$O$20)</f>
        <v>0</v>
      </c>
      <c r="AS25" s="277"/>
      <c r="AT25" s="277"/>
      <c r="AU25" s="277"/>
      <c r="AV25" s="278" t="s">
        <v>71</v>
      </c>
      <c r="AW25" s="279"/>
    </row>
    <row r="26" spans="1:49" ht="12.75" customHeight="1" x14ac:dyDescent="0.2">
      <c r="A26" s="298" t="s">
        <v>59</v>
      </c>
      <c r="B26" s="223" t="s">
        <v>32</v>
      </c>
      <c r="C26" s="225"/>
      <c r="D26" s="225"/>
      <c r="E26" s="225"/>
      <c r="F26" s="225"/>
      <c r="G26" s="225"/>
      <c r="H26" s="225"/>
      <c r="I26" s="225"/>
      <c r="J26" s="225"/>
      <c r="K26" s="225"/>
      <c r="L26" s="225"/>
      <c r="M26" s="225"/>
      <c r="N26" s="225"/>
      <c r="O26" s="225"/>
      <c r="P26" s="225"/>
      <c r="Q26" s="225"/>
      <c r="R26" s="225"/>
      <c r="S26" s="225"/>
      <c r="T26" s="294">
        <f ca="1">COUNTIFS('申請見込額一覧 '!$E$6:$E$20,B26,'申請見込額一覧 '!$I$6:$I$20,"&gt;0")</f>
        <v>0</v>
      </c>
      <c r="U26" s="295"/>
      <c r="V26" s="292" t="s">
        <v>11</v>
      </c>
      <c r="W26" s="293"/>
      <c r="X26" s="290">
        <f ca="1">SUMIF('申請見込額一覧 '!$E$6:$E$20,B26,'申請見込額一覧 '!$I$6:$I$20)</f>
        <v>0</v>
      </c>
      <c r="Y26" s="291"/>
      <c r="Z26" s="291"/>
      <c r="AA26" s="291"/>
      <c r="AB26" s="292" t="s">
        <v>71</v>
      </c>
      <c r="AC26" s="293"/>
      <c r="AD26" s="294">
        <f ca="1">COUNTIFS('申請見込額一覧 '!$E$6:$E$20,B26,'申請見込額一覧 '!$L$6:$L$20,"&gt;0")</f>
        <v>0</v>
      </c>
      <c r="AE26" s="295"/>
      <c r="AF26" s="292" t="s">
        <v>11</v>
      </c>
      <c r="AG26" s="293"/>
      <c r="AH26" s="290">
        <f ca="1">SUMIF('申請見込額一覧 '!$E$6:$E$20,B26,'申請見込額一覧 '!$L$6:$L$20)</f>
        <v>0</v>
      </c>
      <c r="AI26" s="291"/>
      <c r="AJ26" s="291"/>
      <c r="AK26" s="291"/>
      <c r="AL26" s="292" t="s">
        <v>71</v>
      </c>
      <c r="AM26" s="293"/>
      <c r="AN26" s="294">
        <f ca="1">COUNTIFS('申請見込額一覧 '!$E$6:$E$20,B26,'申請見込額一覧 '!$O$6:$O$20,"&gt;0")</f>
        <v>0</v>
      </c>
      <c r="AO26" s="295"/>
      <c r="AP26" s="292" t="s">
        <v>11</v>
      </c>
      <c r="AQ26" s="293"/>
      <c r="AR26" s="290">
        <f ca="1">SUMIF('申請見込額一覧 '!$E$6:$E$20,B26,'申請見込額一覧 '!$O$6:$O$20)</f>
        <v>0</v>
      </c>
      <c r="AS26" s="291"/>
      <c r="AT26" s="291"/>
      <c r="AU26" s="291"/>
      <c r="AV26" s="292" t="s">
        <v>71</v>
      </c>
      <c r="AW26" s="293"/>
    </row>
    <row r="27" spans="1:49" ht="12.75" customHeight="1" x14ac:dyDescent="0.2">
      <c r="A27" s="299"/>
      <c r="B27" s="229" t="s">
        <v>31</v>
      </c>
      <c r="C27" s="229"/>
      <c r="D27" s="229"/>
      <c r="E27" s="229"/>
      <c r="F27" s="229"/>
      <c r="G27" s="229"/>
      <c r="H27" s="229"/>
      <c r="I27" s="229"/>
      <c r="J27" s="229"/>
      <c r="K27" s="229"/>
      <c r="L27" s="229"/>
      <c r="M27" s="229"/>
      <c r="N27" s="229"/>
      <c r="O27" s="229"/>
      <c r="P27" s="229"/>
      <c r="Q27" s="229"/>
      <c r="R27" s="229"/>
      <c r="S27" s="229"/>
      <c r="T27" s="280">
        <f ca="1">COUNTIFS('申請見込額一覧 '!$E$6:$E$20,B27,'申請見込額一覧 '!$I$6:$I$20,"&gt;0")</f>
        <v>0</v>
      </c>
      <c r="U27" s="281"/>
      <c r="V27" s="278" t="s">
        <v>11</v>
      </c>
      <c r="W27" s="279"/>
      <c r="X27" s="276">
        <f ca="1">SUMIF('申請見込額一覧 '!$E$6:$E$20,B27,'申請見込額一覧 '!$I$6:$I$20)</f>
        <v>0</v>
      </c>
      <c r="Y27" s="277"/>
      <c r="Z27" s="277"/>
      <c r="AA27" s="277"/>
      <c r="AB27" s="278" t="s">
        <v>71</v>
      </c>
      <c r="AC27" s="279"/>
      <c r="AD27" s="280">
        <f ca="1">COUNTIFS('申請見込額一覧 '!$E$6:$E$20,B27,'申請見込額一覧 '!$L$6:$L$20,"&gt;0")</f>
        <v>0</v>
      </c>
      <c r="AE27" s="281"/>
      <c r="AF27" s="278" t="s">
        <v>11</v>
      </c>
      <c r="AG27" s="279"/>
      <c r="AH27" s="276">
        <f ca="1">SUMIF('申請見込額一覧 '!$E$6:$E$20,B27,'申請見込額一覧 '!$L$6:$L$20)</f>
        <v>0</v>
      </c>
      <c r="AI27" s="277"/>
      <c r="AJ27" s="277"/>
      <c r="AK27" s="277"/>
      <c r="AL27" s="278" t="s">
        <v>71</v>
      </c>
      <c r="AM27" s="279"/>
      <c r="AN27" s="280">
        <f ca="1">COUNTIFS('申請見込額一覧 '!$E$6:$E$20,B27,'申請見込額一覧 '!$O$6:$O$20,"&gt;0")</f>
        <v>0</v>
      </c>
      <c r="AO27" s="281"/>
      <c r="AP27" s="278" t="s">
        <v>11</v>
      </c>
      <c r="AQ27" s="279"/>
      <c r="AR27" s="276">
        <f ca="1">SUMIF('申請見込額一覧 '!$E$6:$E$20,B27,'申請見込額一覧 '!$O$6:$O$20)</f>
        <v>0</v>
      </c>
      <c r="AS27" s="277"/>
      <c r="AT27" s="277"/>
      <c r="AU27" s="277"/>
      <c r="AV27" s="278" t="s">
        <v>71</v>
      </c>
      <c r="AW27" s="279"/>
    </row>
    <row r="28" spans="1:49" ht="12.75" customHeight="1" x14ac:dyDescent="0.2">
      <c r="A28" s="296" t="s">
        <v>29</v>
      </c>
      <c r="B28" s="225" t="s">
        <v>13</v>
      </c>
      <c r="C28" s="225"/>
      <c r="D28" s="225"/>
      <c r="E28" s="225"/>
      <c r="F28" s="225"/>
      <c r="G28" s="225"/>
      <c r="H28" s="225"/>
      <c r="I28" s="225"/>
      <c r="J28" s="225"/>
      <c r="K28" s="225"/>
      <c r="L28" s="225"/>
      <c r="M28" s="225"/>
      <c r="N28" s="225"/>
      <c r="O28" s="225"/>
      <c r="P28" s="225"/>
      <c r="Q28" s="225"/>
      <c r="R28" s="225"/>
      <c r="S28" s="225"/>
      <c r="T28" s="294">
        <f ca="1">COUNTIFS('申請見込額一覧 '!$E$6:$E$20,B28,'申請見込額一覧 '!$I$6:$I$20,"&gt;0")</f>
        <v>0</v>
      </c>
      <c r="U28" s="295"/>
      <c r="V28" s="292" t="s">
        <v>11</v>
      </c>
      <c r="W28" s="293"/>
      <c r="X28" s="290">
        <f ca="1">SUMIF('申請見込額一覧 '!$E$6:$E$20,B28,'申請見込額一覧 '!$I$6:$I$20)</f>
        <v>0</v>
      </c>
      <c r="Y28" s="291"/>
      <c r="Z28" s="291"/>
      <c r="AA28" s="291"/>
      <c r="AB28" s="292" t="s">
        <v>71</v>
      </c>
      <c r="AC28" s="293"/>
      <c r="AD28" s="294">
        <f ca="1">COUNTIFS('申請見込額一覧 '!$E$6:$E$20,B28,'申請見込額一覧 '!$L$6:$L$20,"&gt;0")</f>
        <v>0</v>
      </c>
      <c r="AE28" s="295"/>
      <c r="AF28" s="292" t="s">
        <v>11</v>
      </c>
      <c r="AG28" s="293"/>
      <c r="AH28" s="290">
        <f ca="1">SUMIF('申請見込額一覧 '!$E$6:$E$20,B28,'申請見込額一覧 '!$L$6:$L$20)</f>
        <v>0</v>
      </c>
      <c r="AI28" s="291"/>
      <c r="AJ28" s="291"/>
      <c r="AK28" s="291"/>
      <c r="AL28" s="292" t="s">
        <v>71</v>
      </c>
      <c r="AM28" s="293"/>
      <c r="AN28" s="294">
        <f ca="1">COUNTIFS('申請見込額一覧 '!$E$6:$E$20,B28,'申請見込額一覧 '!$O$6:$O$20,"&gt;0")</f>
        <v>0</v>
      </c>
      <c r="AO28" s="295"/>
      <c r="AP28" s="292" t="s">
        <v>11</v>
      </c>
      <c r="AQ28" s="293"/>
      <c r="AR28" s="290">
        <f ca="1">SUMIF('申請見込額一覧 '!$E$6:$E$20,B28,'申請見込額一覧 '!$O$6:$O$20)</f>
        <v>0</v>
      </c>
      <c r="AS28" s="291"/>
      <c r="AT28" s="291"/>
      <c r="AU28" s="291"/>
      <c r="AV28" s="292" t="s">
        <v>71</v>
      </c>
      <c r="AW28" s="293"/>
    </row>
    <row r="29" spans="1:49" ht="12.75" customHeight="1" x14ac:dyDescent="0.2">
      <c r="A29" s="297"/>
      <c r="B29" s="240" t="s">
        <v>14</v>
      </c>
      <c r="C29" s="240"/>
      <c r="D29" s="240"/>
      <c r="E29" s="240"/>
      <c r="F29" s="240"/>
      <c r="G29" s="240"/>
      <c r="H29" s="240"/>
      <c r="I29" s="240"/>
      <c r="J29" s="240"/>
      <c r="K29" s="240"/>
      <c r="L29" s="240"/>
      <c r="M29" s="240"/>
      <c r="N29" s="240"/>
      <c r="O29" s="240"/>
      <c r="P29" s="240"/>
      <c r="Q29" s="240"/>
      <c r="R29" s="240"/>
      <c r="S29" s="240"/>
      <c r="T29" s="288">
        <f ca="1">COUNTIFS('申請見込額一覧 '!$E$6:$E$20,B29,'申請見込額一覧 '!$I$6:$I$20,"&gt;0")</f>
        <v>0</v>
      </c>
      <c r="U29" s="289"/>
      <c r="V29" s="286" t="s">
        <v>11</v>
      </c>
      <c r="W29" s="287"/>
      <c r="X29" s="284">
        <f ca="1">SUMIF('申請見込額一覧 '!$E$6:$E$20,B29,'申請見込額一覧 '!$I$6:$I$20)</f>
        <v>0</v>
      </c>
      <c r="Y29" s="285"/>
      <c r="Z29" s="285"/>
      <c r="AA29" s="285"/>
      <c r="AB29" s="286" t="s">
        <v>71</v>
      </c>
      <c r="AC29" s="287"/>
      <c r="AD29" s="288">
        <f ca="1">COUNTIFS('申請見込額一覧 '!$E$6:$E$20,B29,'申請見込額一覧 '!$L$6:$L$20,"&gt;0")</f>
        <v>0</v>
      </c>
      <c r="AE29" s="289"/>
      <c r="AF29" s="286" t="s">
        <v>11</v>
      </c>
      <c r="AG29" s="287"/>
      <c r="AH29" s="284">
        <f ca="1">SUMIF('申請見込額一覧 '!$E$6:$E$20,B29,'申請見込額一覧 '!$L$6:$L$20)</f>
        <v>0</v>
      </c>
      <c r="AI29" s="285"/>
      <c r="AJ29" s="285"/>
      <c r="AK29" s="285"/>
      <c r="AL29" s="286" t="s">
        <v>71</v>
      </c>
      <c r="AM29" s="287"/>
      <c r="AN29" s="288">
        <f ca="1">COUNTIFS('申請見込額一覧 '!$E$6:$E$20,B29,'申請見込額一覧 '!$O$6:$O$20,"&gt;0")</f>
        <v>0</v>
      </c>
      <c r="AO29" s="289"/>
      <c r="AP29" s="286" t="s">
        <v>11</v>
      </c>
      <c r="AQ29" s="287"/>
      <c r="AR29" s="284">
        <f ca="1">SUMIF('申請見込額一覧 '!$E$6:$E$20,B29,'申請見込額一覧 '!$O$6:$O$20)</f>
        <v>0</v>
      </c>
      <c r="AS29" s="285"/>
      <c r="AT29" s="285"/>
      <c r="AU29" s="285"/>
      <c r="AV29" s="286" t="s">
        <v>71</v>
      </c>
      <c r="AW29" s="287"/>
    </row>
    <row r="30" spans="1:49" ht="12.75" customHeight="1" x14ac:dyDescent="0.2">
      <c r="A30" s="297"/>
      <c r="B30" s="240" t="s">
        <v>15</v>
      </c>
      <c r="C30" s="240"/>
      <c r="D30" s="240"/>
      <c r="E30" s="240"/>
      <c r="F30" s="240"/>
      <c r="G30" s="240"/>
      <c r="H30" s="240"/>
      <c r="I30" s="240"/>
      <c r="J30" s="240"/>
      <c r="K30" s="240"/>
      <c r="L30" s="240"/>
      <c r="M30" s="240"/>
      <c r="N30" s="240"/>
      <c r="O30" s="240"/>
      <c r="P30" s="240"/>
      <c r="Q30" s="240"/>
      <c r="R30" s="240"/>
      <c r="S30" s="240"/>
      <c r="T30" s="288">
        <f ca="1">COUNTIFS('申請見込額一覧 '!$E$6:$E$20,B30,'申請見込額一覧 '!$I$6:$I$20,"&gt;0")</f>
        <v>0</v>
      </c>
      <c r="U30" s="289"/>
      <c r="V30" s="286" t="s">
        <v>11</v>
      </c>
      <c r="W30" s="287"/>
      <c r="X30" s="284">
        <f ca="1">SUMIF('申請見込額一覧 '!$E$6:$E$20,B30,'申請見込額一覧 '!$I$6:$I$20)</f>
        <v>0</v>
      </c>
      <c r="Y30" s="285"/>
      <c r="Z30" s="285"/>
      <c r="AA30" s="285"/>
      <c r="AB30" s="286" t="s">
        <v>71</v>
      </c>
      <c r="AC30" s="287"/>
      <c r="AD30" s="288">
        <f ca="1">COUNTIFS('申請見込額一覧 '!$E$6:$E$20,B30,'申請見込額一覧 '!$L$6:$L$20,"&gt;0")</f>
        <v>0</v>
      </c>
      <c r="AE30" s="289"/>
      <c r="AF30" s="286" t="s">
        <v>11</v>
      </c>
      <c r="AG30" s="287"/>
      <c r="AH30" s="284">
        <f ca="1">SUMIF('申請見込額一覧 '!$E$6:$E$20,B30,'申請見込額一覧 '!$L$6:$L$20)</f>
        <v>0</v>
      </c>
      <c r="AI30" s="285"/>
      <c r="AJ30" s="285"/>
      <c r="AK30" s="285"/>
      <c r="AL30" s="286" t="s">
        <v>71</v>
      </c>
      <c r="AM30" s="287"/>
      <c r="AN30" s="288">
        <f ca="1">COUNTIFS('申請見込額一覧 '!$E$6:$E$20,B30,'申請見込額一覧 '!$O$6:$O$20,"&gt;0")</f>
        <v>0</v>
      </c>
      <c r="AO30" s="289"/>
      <c r="AP30" s="286" t="s">
        <v>11</v>
      </c>
      <c r="AQ30" s="287"/>
      <c r="AR30" s="284">
        <f ca="1">SUMIF('申請見込額一覧 '!$E$6:$E$20,B30,'申請見込額一覧 '!$O$6:$O$20)</f>
        <v>0</v>
      </c>
      <c r="AS30" s="285"/>
      <c r="AT30" s="285"/>
      <c r="AU30" s="285"/>
      <c r="AV30" s="286" t="s">
        <v>71</v>
      </c>
      <c r="AW30" s="287"/>
    </row>
    <row r="31" spans="1:49" ht="12.75" customHeight="1" x14ac:dyDescent="0.2">
      <c r="A31" s="297"/>
      <c r="B31" s="240" t="s">
        <v>16</v>
      </c>
      <c r="C31" s="240"/>
      <c r="D31" s="240"/>
      <c r="E31" s="240"/>
      <c r="F31" s="240"/>
      <c r="G31" s="240"/>
      <c r="H31" s="240"/>
      <c r="I31" s="240"/>
      <c r="J31" s="240"/>
      <c r="K31" s="240"/>
      <c r="L31" s="240"/>
      <c r="M31" s="240"/>
      <c r="N31" s="240"/>
      <c r="O31" s="240"/>
      <c r="P31" s="240"/>
      <c r="Q31" s="240"/>
      <c r="R31" s="240"/>
      <c r="S31" s="240"/>
      <c r="T31" s="288">
        <f ca="1">COUNTIFS('申請見込額一覧 '!$E$6:$E$20,B31,'申請見込額一覧 '!$I$6:$I$20,"&gt;0")</f>
        <v>0</v>
      </c>
      <c r="U31" s="289"/>
      <c r="V31" s="286" t="s">
        <v>11</v>
      </c>
      <c r="W31" s="287"/>
      <c r="X31" s="284">
        <f ca="1">SUMIF('申請見込額一覧 '!$E$6:$E$20,B31,'申請見込額一覧 '!$I$6:$I$20)</f>
        <v>0</v>
      </c>
      <c r="Y31" s="285"/>
      <c r="Z31" s="285"/>
      <c r="AA31" s="285"/>
      <c r="AB31" s="286" t="s">
        <v>71</v>
      </c>
      <c r="AC31" s="287"/>
      <c r="AD31" s="288">
        <f ca="1">COUNTIFS('申請見込額一覧 '!$E$6:$E$20,B31,'申請見込額一覧 '!$L$6:$L$20,"&gt;0")</f>
        <v>0</v>
      </c>
      <c r="AE31" s="289"/>
      <c r="AF31" s="286" t="s">
        <v>11</v>
      </c>
      <c r="AG31" s="287"/>
      <c r="AH31" s="284">
        <f ca="1">SUMIF('申請見込額一覧 '!$E$6:$E$20,B31,'申請見込額一覧 '!$L$6:$L$20)</f>
        <v>0</v>
      </c>
      <c r="AI31" s="285"/>
      <c r="AJ31" s="285"/>
      <c r="AK31" s="285"/>
      <c r="AL31" s="286" t="s">
        <v>71</v>
      </c>
      <c r="AM31" s="287"/>
      <c r="AN31" s="288">
        <f ca="1">COUNTIFS('申請見込額一覧 '!$E$6:$E$20,B31,'申請見込額一覧 '!$O$6:$O$20,"&gt;0")</f>
        <v>0</v>
      </c>
      <c r="AO31" s="289"/>
      <c r="AP31" s="286" t="s">
        <v>11</v>
      </c>
      <c r="AQ31" s="287"/>
      <c r="AR31" s="284">
        <f ca="1">SUMIF('申請見込額一覧 '!$E$6:$E$20,B31,'申請見込額一覧 '!$O$6:$O$20)</f>
        <v>0</v>
      </c>
      <c r="AS31" s="285"/>
      <c r="AT31" s="285"/>
      <c r="AU31" s="285"/>
      <c r="AV31" s="286" t="s">
        <v>71</v>
      </c>
      <c r="AW31" s="287"/>
    </row>
    <row r="32" spans="1:49" ht="12.75" customHeight="1" x14ac:dyDescent="0.2">
      <c r="A32" s="297"/>
      <c r="B32" s="240" t="s">
        <v>17</v>
      </c>
      <c r="C32" s="240"/>
      <c r="D32" s="240"/>
      <c r="E32" s="240"/>
      <c r="F32" s="240"/>
      <c r="G32" s="240"/>
      <c r="H32" s="240"/>
      <c r="I32" s="240"/>
      <c r="J32" s="240"/>
      <c r="K32" s="240"/>
      <c r="L32" s="240"/>
      <c r="M32" s="240"/>
      <c r="N32" s="240"/>
      <c r="O32" s="240"/>
      <c r="P32" s="240"/>
      <c r="Q32" s="240"/>
      <c r="R32" s="240"/>
      <c r="S32" s="240"/>
      <c r="T32" s="288">
        <f ca="1">COUNTIFS('申請見込額一覧 '!$E$6:$E$20,B32,'申請見込額一覧 '!$I$6:$I$20,"&gt;0")</f>
        <v>0</v>
      </c>
      <c r="U32" s="289"/>
      <c r="V32" s="286" t="s">
        <v>11</v>
      </c>
      <c r="W32" s="287"/>
      <c r="X32" s="284">
        <f ca="1">SUMIF('申請見込額一覧 '!$E$6:$E$20,B32,'申請見込額一覧 '!$I$6:$I$20)</f>
        <v>0</v>
      </c>
      <c r="Y32" s="285"/>
      <c r="Z32" s="285"/>
      <c r="AA32" s="285"/>
      <c r="AB32" s="286" t="s">
        <v>71</v>
      </c>
      <c r="AC32" s="287"/>
      <c r="AD32" s="288">
        <f ca="1">COUNTIFS('申請見込額一覧 '!$E$6:$E$20,B32,'申請見込額一覧 '!$L$6:$L$20,"&gt;0")</f>
        <v>0</v>
      </c>
      <c r="AE32" s="289"/>
      <c r="AF32" s="286" t="s">
        <v>11</v>
      </c>
      <c r="AG32" s="287"/>
      <c r="AH32" s="284">
        <f ca="1">SUMIF('申請見込額一覧 '!$E$6:$E$20,B32,'申請見込額一覧 '!$L$6:$L$20)</f>
        <v>0</v>
      </c>
      <c r="AI32" s="285"/>
      <c r="AJ32" s="285"/>
      <c r="AK32" s="285"/>
      <c r="AL32" s="286" t="s">
        <v>71</v>
      </c>
      <c r="AM32" s="287"/>
      <c r="AN32" s="288">
        <f ca="1">COUNTIFS('申請見込額一覧 '!$E$6:$E$20,B32,'申請見込額一覧 '!$O$6:$O$20,"&gt;0")</f>
        <v>0</v>
      </c>
      <c r="AO32" s="289"/>
      <c r="AP32" s="286" t="s">
        <v>11</v>
      </c>
      <c r="AQ32" s="287"/>
      <c r="AR32" s="284">
        <f ca="1">SUMIF('申請見込額一覧 '!$E$6:$E$20,B32,'申請見込額一覧 '!$O$6:$O$20)</f>
        <v>0</v>
      </c>
      <c r="AS32" s="285"/>
      <c r="AT32" s="285"/>
      <c r="AU32" s="285"/>
      <c r="AV32" s="286" t="s">
        <v>71</v>
      </c>
      <c r="AW32" s="287"/>
    </row>
    <row r="33" spans="1:49" ht="12.75" customHeight="1" x14ac:dyDescent="0.2">
      <c r="A33" s="297"/>
      <c r="B33" s="240" t="s">
        <v>18</v>
      </c>
      <c r="C33" s="240"/>
      <c r="D33" s="240"/>
      <c r="E33" s="240"/>
      <c r="F33" s="240"/>
      <c r="G33" s="240"/>
      <c r="H33" s="240"/>
      <c r="I33" s="240"/>
      <c r="J33" s="240"/>
      <c r="K33" s="240"/>
      <c r="L33" s="240"/>
      <c r="M33" s="240"/>
      <c r="N33" s="240"/>
      <c r="O33" s="240"/>
      <c r="P33" s="240"/>
      <c r="Q33" s="240"/>
      <c r="R33" s="240"/>
      <c r="S33" s="240"/>
      <c r="T33" s="288">
        <f ca="1">COUNTIFS('申請見込額一覧 '!$E$6:$E$20,B33,'申請見込額一覧 '!$I$6:$I$20,"&gt;0")</f>
        <v>0</v>
      </c>
      <c r="U33" s="289"/>
      <c r="V33" s="286" t="s">
        <v>11</v>
      </c>
      <c r="W33" s="287"/>
      <c r="X33" s="284">
        <f ca="1">SUMIF('申請見込額一覧 '!$E$6:$E$20,B33,'申請見込額一覧 '!$I$6:$I$20)</f>
        <v>0</v>
      </c>
      <c r="Y33" s="285"/>
      <c r="Z33" s="285"/>
      <c r="AA33" s="285"/>
      <c r="AB33" s="286" t="s">
        <v>71</v>
      </c>
      <c r="AC33" s="287"/>
      <c r="AD33" s="288">
        <f ca="1">COUNTIFS('申請見込額一覧 '!$E$6:$E$20,B33,'申請見込額一覧 '!$L$6:$L$20,"&gt;0")</f>
        <v>0</v>
      </c>
      <c r="AE33" s="289"/>
      <c r="AF33" s="286" t="s">
        <v>11</v>
      </c>
      <c r="AG33" s="287"/>
      <c r="AH33" s="284">
        <f ca="1">SUMIF('申請見込額一覧 '!$E$6:$E$20,B33,'申請見込額一覧 '!$L$6:$L$20)</f>
        <v>0</v>
      </c>
      <c r="AI33" s="285"/>
      <c r="AJ33" s="285"/>
      <c r="AK33" s="285"/>
      <c r="AL33" s="286" t="s">
        <v>71</v>
      </c>
      <c r="AM33" s="287"/>
      <c r="AN33" s="288">
        <f ca="1">COUNTIFS('申請見込額一覧 '!$E$6:$E$20,B33,'申請見込額一覧 '!$O$6:$O$20,"&gt;0")</f>
        <v>0</v>
      </c>
      <c r="AO33" s="289"/>
      <c r="AP33" s="286" t="s">
        <v>11</v>
      </c>
      <c r="AQ33" s="287"/>
      <c r="AR33" s="284">
        <f ca="1">SUMIF('申請見込額一覧 '!$E$6:$E$20,B33,'申請見込額一覧 '!$O$6:$O$20)</f>
        <v>0</v>
      </c>
      <c r="AS33" s="285"/>
      <c r="AT33" s="285"/>
      <c r="AU33" s="285"/>
      <c r="AV33" s="286" t="s">
        <v>71</v>
      </c>
      <c r="AW33" s="287"/>
    </row>
    <row r="34" spans="1:49" ht="12.75" customHeight="1" x14ac:dyDescent="0.2">
      <c r="A34" s="297"/>
      <c r="B34" s="240" t="s">
        <v>19</v>
      </c>
      <c r="C34" s="240"/>
      <c r="D34" s="240"/>
      <c r="E34" s="240"/>
      <c r="F34" s="240"/>
      <c r="G34" s="240"/>
      <c r="H34" s="240"/>
      <c r="I34" s="240"/>
      <c r="J34" s="240"/>
      <c r="K34" s="240"/>
      <c r="L34" s="240"/>
      <c r="M34" s="240"/>
      <c r="N34" s="240"/>
      <c r="O34" s="240"/>
      <c r="P34" s="240"/>
      <c r="Q34" s="240"/>
      <c r="R34" s="240"/>
      <c r="S34" s="240"/>
      <c r="T34" s="288">
        <f ca="1">COUNTIFS('申請見込額一覧 '!$E$6:$E$20,B34,'申請見込額一覧 '!$I$6:$I$20,"&gt;0")</f>
        <v>0</v>
      </c>
      <c r="U34" s="289"/>
      <c r="V34" s="286" t="s">
        <v>11</v>
      </c>
      <c r="W34" s="287"/>
      <c r="X34" s="284">
        <f ca="1">SUMIF('申請見込額一覧 '!$E$6:$E$20,B34,'申請見込額一覧 '!$I$6:$I$20)</f>
        <v>0</v>
      </c>
      <c r="Y34" s="285"/>
      <c r="Z34" s="285"/>
      <c r="AA34" s="285"/>
      <c r="AB34" s="286" t="s">
        <v>71</v>
      </c>
      <c r="AC34" s="287"/>
      <c r="AD34" s="288">
        <f ca="1">COUNTIFS('申請見込額一覧 '!$E$6:$E$20,B34,'申請見込額一覧 '!$L$6:$L$20,"&gt;0")</f>
        <v>0</v>
      </c>
      <c r="AE34" s="289"/>
      <c r="AF34" s="286" t="s">
        <v>11</v>
      </c>
      <c r="AG34" s="287"/>
      <c r="AH34" s="284">
        <f ca="1">SUMIF('申請見込額一覧 '!$E$6:$E$20,B34,'申請見込額一覧 '!$L$6:$L$20)</f>
        <v>0</v>
      </c>
      <c r="AI34" s="285"/>
      <c r="AJ34" s="285"/>
      <c r="AK34" s="285"/>
      <c r="AL34" s="286" t="s">
        <v>71</v>
      </c>
      <c r="AM34" s="287"/>
      <c r="AN34" s="288">
        <f ca="1">COUNTIFS('申請見込額一覧 '!$E$6:$E$20,B34,'申請見込額一覧 '!$O$6:$O$20,"&gt;0")</f>
        <v>0</v>
      </c>
      <c r="AO34" s="289"/>
      <c r="AP34" s="286" t="s">
        <v>11</v>
      </c>
      <c r="AQ34" s="287"/>
      <c r="AR34" s="284">
        <f ca="1">SUMIF('申請見込額一覧 '!$E$6:$E$20,B34,'申請見込額一覧 '!$O$6:$O$20)</f>
        <v>0</v>
      </c>
      <c r="AS34" s="285"/>
      <c r="AT34" s="285"/>
      <c r="AU34" s="285"/>
      <c r="AV34" s="286" t="s">
        <v>71</v>
      </c>
      <c r="AW34" s="287"/>
    </row>
    <row r="35" spans="1:49" ht="12.75" customHeight="1" x14ac:dyDescent="0.2">
      <c r="A35" s="297"/>
      <c r="B35" s="240" t="s">
        <v>20</v>
      </c>
      <c r="C35" s="240"/>
      <c r="D35" s="240"/>
      <c r="E35" s="240"/>
      <c r="F35" s="240"/>
      <c r="G35" s="240"/>
      <c r="H35" s="240"/>
      <c r="I35" s="240"/>
      <c r="J35" s="240"/>
      <c r="K35" s="240"/>
      <c r="L35" s="240"/>
      <c r="M35" s="240"/>
      <c r="N35" s="240"/>
      <c r="O35" s="240"/>
      <c r="P35" s="240"/>
      <c r="Q35" s="240"/>
      <c r="R35" s="240"/>
      <c r="S35" s="240"/>
      <c r="T35" s="288">
        <f ca="1">COUNTIFS('申請見込額一覧 '!$E$6:$E$20,B35,'申請見込額一覧 '!$I$6:$I$20,"&gt;0")</f>
        <v>0</v>
      </c>
      <c r="U35" s="289"/>
      <c r="V35" s="286" t="s">
        <v>11</v>
      </c>
      <c r="W35" s="287"/>
      <c r="X35" s="284">
        <f ca="1">SUMIF('申請見込額一覧 '!$E$6:$E$20,B35,'申請見込額一覧 '!$I$6:$I$20)</f>
        <v>0</v>
      </c>
      <c r="Y35" s="285"/>
      <c r="Z35" s="285"/>
      <c r="AA35" s="285"/>
      <c r="AB35" s="286" t="s">
        <v>71</v>
      </c>
      <c r="AC35" s="287"/>
      <c r="AD35" s="288">
        <f ca="1">COUNTIFS('申請見込額一覧 '!$E$6:$E$20,B35,'申請見込額一覧 '!$L$6:$L$20,"&gt;0")</f>
        <v>0</v>
      </c>
      <c r="AE35" s="289"/>
      <c r="AF35" s="286" t="s">
        <v>11</v>
      </c>
      <c r="AG35" s="287"/>
      <c r="AH35" s="284">
        <f ca="1">SUMIF('申請見込額一覧 '!$E$6:$E$20,B35,'申請見込額一覧 '!$L$6:$L$20)</f>
        <v>0</v>
      </c>
      <c r="AI35" s="285"/>
      <c r="AJ35" s="285"/>
      <c r="AK35" s="285"/>
      <c r="AL35" s="286" t="s">
        <v>71</v>
      </c>
      <c r="AM35" s="287"/>
      <c r="AN35" s="288">
        <f ca="1">COUNTIFS('申請見込額一覧 '!$E$6:$E$20,B35,'申請見込額一覧 '!$O$6:$O$20,"&gt;0")</f>
        <v>0</v>
      </c>
      <c r="AO35" s="289"/>
      <c r="AP35" s="286" t="s">
        <v>11</v>
      </c>
      <c r="AQ35" s="287"/>
      <c r="AR35" s="284">
        <f ca="1">SUMIF('申請見込額一覧 '!$E$6:$E$20,B35,'申請見込額一覧 '!$O$6:$O$20)</f>
        <v>0</v>
      </c>
      <c r="AS35" s="285"/>
      <c r="AT35" s="285"/>
      <c r="AU35" s="285"/>
      <c r="AV35" s="286" t="s">
        <v>71</v>
      </c>
      <c r="AW35" s="287"/>
    </row>
    <row r="36" spans="1:49" ht="12.75" customHeight="1" x14ac:dyDescent="0.2">
      <c r="A36" s="300"/>
      <c r="B36" s="244" t="s">
        <v>61</v>
      </c>
      <c r="C36" s="244"/>
      <c r="D36" s="244"/>
      <c r="E36" s="244"/>
      <c r="F36" s="244"/>
      <c r="G36" s="244"/>
      <c r="H36" s="244"/>
      <c r="I36" s="244"/>
      <c r="J36" s="244"/>
      <c r="K36" s="244"/>
      <c r="L36" s="244"/>
      <c r="M36" s="244"/>
      <c r="N36" s="244"/>
      <c r="O36" s="244"/>
      <c r="P36" s="244"/>
      <c r="Q36" s="244"/>
      <c r="R36" s="244"/>
      <c r="S36" s="244"/>
      <c r="T36" s="280">
        <f ca="1">COUNTIFS('申請見込額一覧 '!$E$6:$E$20,B36,'申請見込額一覧 '!$I$6:$I$20,"&gt;0")</f>
        <v>0</v>
      </c>
      <c r="U36" s="281"/>
      <c r="V36" s="278" t="s">
        <v>11</v>
      </c>
      <c r="W36" s="279"/>
      <c r="X36" s="276">
        <f ca="1">SUMIF('申請見込額一覧 '!$E$6:$E$20,B36,'申請見込額一覧 '!$I$6:$I$20)</f>
        <v>0</v>
      </c>
      <c r="Y36" s="277"/>
      <c r="Z36" s="277"/>
      <c r="AA36" s="277"/>
      <c r="AB36" s="278" t="s">
        <v>71</v>
      </c>
      <c r="AC36" s="279"/>
      <c r="AD36" s="280">
        <f ca="1">COUNTIFS('申請見込額一覧 '!$E$6:$E$20,B36,'申請見込額一覧 '!$L$6:$L$20,"&gt;0")</f>
        <v>0</v>
      </c>
      <c r="AE36" s="281"/>
      <c r="AF36" s="278" t="s">
        <v>11</v>
      </c>
      <c r="AG36" s="279"/>
      <c r="AH36" s="276">
        <f ca="1">SUMIF('申請見込額一覧 '!$E$6:$E$20,B36,'申請見込額一覧 '!$L$6:$L$20)</f>
        <v>0</v>
      </c>
      <c r="AI36" s="277"/>
      <c r="AJ36" s="277"/>
      <c r="AK36" s="277"/>
      <c r="AL36" s="278" t="s">
        <v>71</v>
      </c>
      <c r="AM36" s="279"/>
      <c r="AN36" s="280">
        <f ca="1">COUNTIFS('申請見込額一覧 '!$E$6:$E$20,B36,'申請見込額一覧 '!$O$6:$O$20,"&gt;0")</f>
        <v>0</v>
      </c>
      <c r="AO36" s="281"/>
      <c r="AP36" s="278" t="s">
        <v>11</v>
      </c>
      <c r="AQ36" s="279"/>
      <c r="AR36" s="276">
        <f ca="1">SUMIF('申請見込額一覧 '!$E$6:$E$20,B36,'申請見込額一覧 '!$O$6:$O$20)</f>
        <v>0</v>
      </c>
      <c r="AS36" s="277"/>
      <c r="AT36" s="277"/>
      <c r="AU36" s="277"/>
      <c r="AV36" s="278" t="s">
        <v>71</v>
      </c>
      <c r="AW36" s="279"/>
    </row>
    <row r="37" spans="1:49" ht="12.75" customHeight="1" x14ac:dyDescent="0.2">
      <c r="A37" s="298" t="s">
        <v>60</v>
      </c>
      <c r="B37" s="225" t="s">
        <v>21</v>
      </c>
      <c r="C37" s="225"/>
      <c r="D37" s="225"/>
      <c r="E37" s="225"/>
      <c r="F37" s="225"/>
      <c r="G37" s="225"/>
      <c r="H37" s="225"/>
      <c r="I37" s="225"/>
      <c r="J37" s="225"/>
      <c r="K37" s="225"/>
      <c r="L37" s="225"/>
      <c r="M37" s="225"/>
      <c r="N37" s="225"/>
      <c r="O37" s="225"/>
      <c r="P37" s="225"/>
      <c r="Q37" s="225"/>
      <c r="R37" s="225"/>
      <c r="S37" s="225"/>
      <c r="T37" s="294">
        <f ca="1">COUNTIFS('申請見込額一覧 '!$E$6:$E$20,B37,'申請見込額一覧 '!$I$6:$I$20,"&gt;0")</f>
        <v>0</v>
      </c>
      <c r="U37" s="295"/>
      <c r="V37" s="292" t="s">
        <v>11</v>
      </c>
      <c r="W37" s="293"/>
      <c r="X37" s="290">
        <f ca="1">SUMIF('申請見込額一覧 '!$E$6:$E$20,B37,'申請見込額一覧 '!$I$6:$I$20)</f>
        <v>0</v>
      </c>
      <c r="Y37" s="291"/>
      <c r="Z37" s="291"/>
      <c r="AA37" s="291"/>
      <c r="AB37" s="292" t="s">
        <v>71</v>
      </c>
      <c r="AC37" s="293"/>
      <c r="AD37" s="294">
        <f ca="1">COUNTIFS('申請見込額一覧 '!$E$6:$E$20,B37,'申請見込額一覧 '!$L$6:$L$20,"&gt;0")</f>
        <v>0</v>
      </c>
      <c r="AE37" s="295"/>
      <c r="AF37" s="292" t="s">
        <v>11</v>
      </c>
      <c r="AG37" s="293"/>
      <c r="AH37" s="290">
        <f ca="1">SUMIF('申請見込額一覧 '!$E$6:$E$20,B37,'申請見込額一覧 '!$L$6:$L$20)</f>
        <v>0</v>
      </c>
      <c r="AI37" s="291"/>
      <c r="AJ37" s="291"/>
      <c r="AK37" s="291"/>
      <c r="AL37" s="292" t="s">
        <v>71</v>
      </c>
      <c r="AM37" s="293"/>
      <c r="AN37" s="294">
        <f ca="1">COUNTIFS('申請見込額一覧 '!$E$6:$E$20,B37,'申請見込額一覧 '!$O$6:$O$20,"&gt;0")</f>
        <v>0</v>
      </c>
      <c r="AO37" s="295"/>
      <c r="AP37" s="292" t="s">
        <v>11</v>
      </c>
      <c r="AQ37" s="293"/>
      <c r="AR37" s="290">
        <f ca="1">SUMIF('申請見込額一覧 '!$E$6:$E$20,B37,'申請見込額一覧 '!$O$6:$O$20)</f>
        <v>0</v>
      </c>
      <c r="AS37" s="291"/>
      <c r="AT37" s="291"/>
      <c r="AU37" s="291"/>
      <c r="AV37" s="292" t="s">
        <v>71</v>
      </c>
      <c r="AW37" s="293"/>
    </row>
    <row r="38" spans="1:49" ht="12.75" customHeight="1" x14ac:dyDescent="0.2">
      <c r="A38" s="299"/>
      <c r="B38" s="229" t="s">
        <v>22</v>
      </c>
      <c r="C38" s="229"/>
      <c r="D38" s="229"/>
      <c r="E38" s="229"/>
      <c r="F38" s="229"/>
      <c r="G38" s="229"/>
      <c r="H38" s="229"/>
      <c r="I38" s="229"/>
      <c r="J38" s="229"/>
      <c r="K38" s="229"/>
      <c r="L38" s="229"/>
      <c r="M38" s="229"/>
      <c r="N38" s="229"/>
      <c r="O38" s="229"/>
      <c r="P38" s="229"/>
      <c r="Q38" s="229"/>
      <c r="R38" s="229"/>
      <c r="S38" s="229"/>
      <c r="T38" s="280">
        <f ca="1">COUNTIFS('申請見込額一覧 '!$E$6:$E$20,B38,'申請見込額一覧 '!$I$6:$I$20,"&gt;0")</f>
        <v>0</v>
      </c>
      <c r="U38" s="281"/>
      <c r="V38" s="278" t="s">
        <v>11</v>
      </c>
      <c r="W38" s="279"/>
      <c r="X38" s="276">
        <f ca="1">SUMIF('申請見込額一覧 '!$E$6:$E$20,B38,'申請見込額一覧 '!$I$6:$I$20)</f>
        <v>0</v>
      </c>
      <c r="Y38" s="277"/>
      <c r="Z38" s="277"/>
      <c r="AA38" s="277"/>
      <c r="AB38" s="278" t="s">
        <v>71</v>
      </c>
      <c r="AC38" s="279"/>
      <c r="AD38" s="280">
        <f ca="1">COUNTIFS('申請見込額一覧 '!$E$6:$E$20,B38,'申請見込額一覧 '!$L$6:$L$20,"&gt;0")</f>
        <v>0</v>
      </c>
      <c r="AE38" s="281"/>
      <c r="AF38" s="278" t="s">
        <v>11</v>
      </c>
      <c r="AG38" s="279"/>
      <c r="AH38" s="276">
        <f ca="1">SUMIF('申請見込額一覧 '!$E$6:$E$20,B38,'申請見込額一覧 '!$L$6:$L$20)</f>
        <v>0</v>
      </c>
      <c r="AI38" s="277"/>
      <c r="AJ38" s="277"/>
      <c r="AK38" s="277"/>
      <c r="AL38" s="278" t="s">
        <v>71</v>
      </c>
      <c r="AM38" s="279"/>
      <c r="AN38" s="280">
        <f ca="1">COUNTIFS('申請見込額一覧 '!$E$6:$E$20,B38,'申請見込額一覧 '!$O$6:$O$20,"&gt;0")</f>
        <v>0</v>
      </c>
      <c r="AO38" s="281"/>
      <c r="AP38" s="278" t="s">
        <v>11</v>
      </c>
      <c r="AQ38" s="279"/>
      <c r="AR38" s="276">
        <f ca="1">SUMIF('申請見込額一覧 '!$E$6:$E$20,B38,'申請見込額一覧 '!$O$6:$O$20)</f>
        <v>0</v>
      </c>
      <c r="AS38" s="277"/>
      <c r="AT38" s="277"/>
      <c r="AU38" s="277"/>
      <c r="AV38" s="278" t="s">
        <v>71</v>
      </c>
      <c r="AW38" s="279"/>
    </row>
    <row r="39" spans="1:49" ht="12.75" customHeight="1" x14ac:dyDescent="0.2">
      <c r="A39" s="296" t="s">
        <v>30</v>
      </c>
      <c r="B39" s="223" t="s">
        <v>23</v>
      </c>
      <c r="C39" s="225"/>
      <c r="D39" s="225"/>
      <c r="E39" s="225"/>
      <c r="F39" s="225"/>
      <c r="G39" s="225"/>
      <c r="H39" s="225"/>
      <c r="I39" s="225"/>
      <c r="J39" s="225"/>
      <c r="K39" s="225"/>
      <c r="L39" s="225"/>
      <c r="M39" s="225"/>
      <c r="N39" s="225"/>
      <c r="O39" s="225"/>
      <c r="P39" s="225"/>
      <c r="Q39" s="225"/>
      <c r="R39" s="225"/>
      <c r="S39" s="225"/>
      <c r="T39" s="294">
        <f ca="1">COUNTIFS('申請見込額一覧 '!$E$6:$E$20,B39,'申請見込額一覧 '!$I$6:$I$20,"&gt;0")</f>
        <v>0</v>
      </c>
      <c r="U39" s="295"/>
      <c r="V39" s="292" t="s">
        <v>11</v>
      </c>
      <c r="W39" s="293"/>
      <c r="X39" s="290">
        <f ca="1">SUMIF('申請見込額一覧 '!$E$6:$E$20,B39,'申請見込額一覧 '!$I$6:$I$20)</f>
        <v>0</v>
      </c>
      <c r="Y39" s="291"/>
      <c r="Z39" s="291"/>
      <c r="AA39" s="291"/>
      <c r="AB39" s="292" t="s">
        <v>71</v>
      </c>
      <c r="AC39" s="293"/>
      <c r="AD39" s="294">
        <f ca="1">COUNTIFS('申請見込額一覧 '!$E$6:$E$20,B39,'申請見込額一覧 '!$L$6:$L$20,"&gt;0")</f>
        <v>0</v>
      </c>
      <c r="AE39" s="295"/>
      <c r="AF39" s="292" t="s">
        <v>11</v>
      </c>
      <c r="AG39" s="293"/>
      <c r="AH39" s="290">
        <f ca="1">SUMIF('申請見込額一覧 '!$E$6:$E$20,B39,'申請見込額一覧 '!$L$6:$L$20)</f>
        <v>0</v>
      </c>
      <c r="AI39" s="291"/>
      <c r="AJ39" s="291"/>
      <c r="AK39" s="291"/>
      <c r="AL39" s="292" t="s">
        <v>71</v>
      </c>
      <c r="AM39" s="293"/>
      <c r="AN39" s="294">
        <f ca="1">COUNTIFS('申請見込額一覧 '!$E$6:$E$20,B39,'申請見込額一覧 '!$O$6:$O$20,"&gt;0")</f>
        <v>0</v>
      </c>
      <c r="AO39" s="295"/>
      <c r="AP39" s="292" t="s">
        <v>11</v>
      </c>
      <c r="AQ39" s="293"/>
      <c r="AR39" s="290">
        <f ca="1">SUMIF('申請見込額一覧 '!$E$6:$E$20,B39,'申請見込額一覧 '!$O$6:$O$20)</f>
        <v>0</v>
      </c>
      <c r="AS39" s="291"/>
      <c r="AT39" s="291"/>
      <c r="AU39" s="291"/>
      <c r="AV39" s="292" t="s">
        <v>71</v>
      </c>
      <c r="AW39" s="293"/>
    </row>
    <row r="40" spans="1:49" ht="12.75" customHeight="1" x14ac:dyDescent="0.2">
      <c r="A40" s="297"/>
      <c r="B40" s="239" t="s">
        <v>24</v>
      </c>
      <c r="C40" s="240"/>
      <c r="D40" s="240"/>
      <c r="E40" s="240"/>
      <c r="F40" s="240"/>
      <c r="G40" s="240"/>
      <c r="H40" s="240"/>
      <c r="I40" s="240"/>
      <c r="J40" s="240"/>
      <c r="K40" s="240"/>
      <c r="L40" s="240"/>
      <c r="M40" s="240"/>
      <c r="N40" s="240"/>
      <c r="O40" s="240"/>
      <c r="P40" s="240"/>
      <c r="Q40" s="240"/>
      <c r="R40" s="240"/>
      <c r="S40" s="240"/>
      <c r="T40" s="288">
        <f ca="1">COUNTIFS('申請見込額一覧 '!$E$6:$E$20,B40,'申請見込額一覧 '!$I$6:$I$20,"&gt;0")</f>
        <v>0</v>
      </c>
      <c r="U40" s="289"/>
      <c r="V40" s="286" t="s">
        <v>11</v>
      </c>
      <c r="W40" s="287"/>
      <c r="X40" s="284">
        <f ca="1">SUMIF('申請見込額一覧 '!$E$6:$E$20,B40,'申請見込額一覧 '!$I$6:$I$20)</f>
        <v>0</v>
      </c>
      <c r="Y40" s="285"/>
      <c r="Z40" s="285"/>
      <c r="AA40" s="285"/>
      <c r="AB40" s="286" t="s">
        <v>71</v>
      </c>
      <c r="AC40" s="287"/>
      <c r="AD40" s="288">
        <f ca="1">COUNTIFS('申請見込額一覧 '!$E$6:$E$20,B40,'申請見込額一覧 '!$L$6:$L$20,"&gt;0")</f>
        <v>0</v>
      </c>
      <c r="AE40" s="289"/>
      <c r="AF40" s="286" t="s">
        <v>11</v>
      </c>
      <c r="AG40" s="287"/>
      <c r="AH40" s="284">
        <f ca="1">SUMIF('申請見込額一覧 '!$E$6:$E$20,B40,'申請見込額一覧 '!$L$6:$L$20)</f>
        <v>0</v>
      </c>
      <c r="AI40" s="285"/>
      <c r="AJ40" s="285"/>
      <c r="AK40" s="285"/>
      <c r="AL40" s="286" t="s">
        <v>71</v>
      </c>
      <c r="AM40" s="287"/>
      <c r="AN40" s="288">
        <f ca="1">COUNTIFS('申請見込額一覧 '!$E$6:$E$20,B40,'申請見込額一覧 '!$O$6:$O$20,"&gt;0")</f>
        <v>0</v>
      </c>
      <c r="AO40" s="289"/>
      <c r="AP40" s="286" t="s">
        <v>11</v>
      </c>
      <c r="AQ40" s="287"/>
      <c r="AR40" s="284">
        <f ca="1">SUMIF('申請見込額一覧 '!$E$6:$E$20,B40,'申請見込額一覧 '!$O$6:$O$20)</f>
        <v>0</v>
      </c>
      <c r="AS40" s="285"/>
      <c r="AT40" s="285"/>
      <c r="AU40" s="285"/>
      <c r="AV40" s="286" t="s">
        <v>71</v>
      </c>
      <c r="AW40" s="287"/>
    </row>
    <row r="41" spans="1:49" ht="12.75" customHeight="1" x14ac:dyDescent="0.2">
      <c r="A41" s="297"/>
      <c r="B41" s="239" t="s">
        <v>25</v>
      </c>
      <c r="C41" s="240"/>
      <c r="D41" s="240"/>
      <c r="E41" s="240"/>
      <c r="F41" s="240"/>
      <c r="G41" s="240"/>
      <c r="H41" s="240"/>
      <c r="I41" s="240"/>
      <c r="J41" s="240"/>
      <c r="K41" s="240"/>
      <c r="L41" s="240"/>
      <c r="M41" s="240"/>
      <c r="N41" s="240"/>
      <c r="O41" s="240"/>
      <c r="P41" s="240"/>
      <c r="Q41" s="240"/>
      <c r="R41" s="240"/>
      <c r="S41" s="240"/>
      <c r="T41" s="288">
        <f ca="1">COUNTIFS('申請見込額一覧 '!$E$6:$E$20,B41,'申請見込額一覧 '!$I$6:$I$20,"&gt;0")</f>
        <v>0</v>
      </c>
      <c r="U41" s="289"/>
      <c r="V41" s="286" t="s">
        <v>11</v>
      </c>
      <c r="W41" s="287"/>
      <c r="X41" s="284">
        <f ca="1">SUMIF('申請見込額一覧 '!$E$6:$E$20,B41,'申請見込額一覧 '!$I$6:$I$20)</f>
        <v>0</v>
      </c>
      <c r="Y41" s="285"/>
      <c r="Z41" s="285"/>
      <c r="AA41" s="285"/>
      <c r="AB41" s="286" t="s">
        <v>71</v>
      </c>
      <c r="AC41" s="287"/>
      <c r="AD41" s="288">
        <f ca="1">COUNTIFS('申請見込額一覧 '!$E$6:$E$20,B41,'申請見込額一覧 '!$L$6:$L$20,"&gt;0")</f>
        <v>0</v>
      </c>
      <c r="AE41" s="289"/>
      <c r="AF41" s="286" t="s">
        <v>11</v>
      </c>
      <c r="AG41" s="287"/>
      <c r="AH41" s="284">
        <f ca="1">SUMIF('申請見込額一覧 '!$E$6:$E$20,B41,'申請見込額一覧 '!$L$6:$L$20)</f>
        <v>0</v>
      </c>
      <c r="AI41" s="285"/>
      <c r="AJ41" s="285"/>
      <c r="AK41" s="285"/>
      <c r="AL41" s="286" t="s">
        <v>71</v>
      </c>
      <c r="AM41" s="287"/>
      <c r="AN41" s="288">
        <f ca="1">COUNTIFS('申請見込額一覧 '!$E$6:$E$20,B41,'申請見込額一覧 '!$O$6:$O$20,"&gt;0")</f>
        <v>0</v>
      </c>
      <c r="AO41" s="289"/>
      <c r="AP41" s="286" t="s">
        <v>11</v>
      </c>
      <c r="AQ41" s="287"/>
      <c r="AR41" s="284">
        <f ca="1">SUMIF('申請見込額一覧 '!$E$6:$E$20,B41,'申請見込額一覧 '!$O$6:$O$20)</f>
        <v>0</v>
      </c>
      <c r="AS41" s="285"/>
      <c r="AT41" s="285"/>
      <c r="AU41" s="285"/>
      <c r="AV41" s="286" t="s">
        <v>71</v>
      </c>
      <c r="AW41" s="287"/>
    </row>
    <row r="42" spans="1:49" ht="12.75" customHeight="1" x14ac:dyDescent="0.2">
      <c r="A42" s="297"/>
      <c r="B42" s="239" t="s">
        <v>26</v>
      </c>
      <c r="C42" s="240"/>
      <c r="D42" s="240"/>
      <c r="E42" s="240"/>
      <c r="F42" s="240"/>
      <c r="G42" s="240"/>
      <c r="H42" s="240"/>
      <c r="I42" s="240"/>
      <c r="J42" s="240"/>
      <c r="K42" s="240"/>
      <c r="L42" s="240"/>
      <c r="M42" s="240"/>
      <c r="N42" s="240"/>
      <c r="O42" s="240"/>
      <c r="P42" s="240"/>
      <c r="Q42" s="240"/>
      <c r="R42" s="240"/>
      <c r="S42" s="240"/>
      <c r="T42" s="288">
        <f ca="1">COUNTIFS('申請見込額一覧 '!$E$6:$E$20,B42,'申請見込額一覧 '!$I$6:$I$20,"&gt;0")</f>
        <v>0</v>
      </c>
      <c r="U42" s="289"/>
      <c r="V42" s="286" t="s">
        <v>11</v>
      </c>
      <c r="W42" s="287"/>
      <c r="X42" s="284">
        <f ca="1">SUMIF('申請見込額一覧 '!$E$6:$E$20,B42,'申請見込額一覧 '!$I$6:$I$20)</f>
        <v>0</v>
      </c>
      <c r="Y42" s="285"/>
      <c r="Z42" s="285"/>
      <c r="AA42" s="285"/>
      <c r="AB42" s="286" t="s">
        <v>71</v>
      </c>
      <c r="AC42" s="287"/>
      <c r="AD42" s="288">
        <f ca="1">COUNTIFS('申請見込額一覧 '!$E$6:$E$20,B42,'申請見込額一覧 '!$L$6:$L$20,"&gt;0")</f>
        <v>0</v>
      </c>
      <c r="AE42" s="289"/>
      <c r="AF42" s="286" t="s">
        <v>11</v>
      </c>
      <c r="AG42" s="287"/>
      <c r="AH42" s="284">
        <f ca="1">SUMIF('申請見込額一覧 '!$E$6:$E$20,B42,'申請見込額一覧 '!$L$6:$L$20)</f>
        <v>0</v>
      </c>
      <c r="AI42" s="285"/>
      <c r="AJ42" s="285"/>
      <c r="AK42" s="285"/>
      <c r="AL42" s="286" t="s">
        <v>71</v>
      </c>
      <c r="AM42" s="287"/>
      <c r="AN42" s="288">
        <f ca="1">COUNTIFS('申請見込額一覧 '!$E$6:$E$20,B42,'申請見込額一覧 '!$O$6:$O$20,"&gt;0")</f>
        <v>0</v>
      </c>
      <c r="AO42" s="289"/>
      <c r="AP42" s="286" t="s">
        <v>11</v>
      </c>
      <c r="AQ42" s="287"/>
      <c r="AR42" s="284">
        <f ca="1">SUMIF('申請見込額一覧 '!$E$6:$E$20,B42,'申請見込額一覧 '!$O$6:$O$20)</f>
        <v>0</v>
      </c>
      <c r="AS42" s="285"/>
      <c r="AT42" s="285"/>
      <c r="AU42" s="285"/>
      <c r="AV42" s="286" t="s">
        <v>71</v>
      </c>
      <c r="AW42" s="287"/>
    </row>
    <row r="43" spans="1:49" ht="12.75" customHeight="1" x14ac:dyDescent="0.2">
      <c r="A43" s="297"/>
      <c r="B43" s="239" t="s">
        <v>27</v>
      </c>
      <c r="C43" s="240"/>
      <c r="D43" s="240"/>
      <c r="E43" s="240"/>
      <c r="F43" s="240"/>
      <c r="G43" s="240"/>
      <c r="H43" s="240"/>
      <c r="I43" s="240"/>
      <c r="J43" s="240"/>
      <c r="K43" s="240"/>
      <c r="L43" s="240"/>
      <c r="M43" s="240"/>
      <c r="N43" s="240"/>
      <c r="O43" s="240"/>
      <c r="P43" s="240"/>
      <c r="Q43" s="240"/>
      <c r="R43" s="240"/>
      <c r="S43" s="240"/>
      <c r="T43" s="288">
        <f ca="1">COUNTIFS('申請見込額一覧 '!$E$6:$E$20,B43,'申請見込額一覧 '!$I$6:$I$20,"&gt;0")</f>
        <v>0</v>
      </c>
      <c r="U43" s="289"/>
      <c r="V43" s="286" t="s">
        <v>11</v>
      </c>
      <c r="W43" s="287"/>
      <c r="X43" s="284">
        <f ca="1">SUMIF('申請見込額一覧 '!$E$6:$E$20,B43,'申請見込額一覧 '!$I$6:$I$20)</f>
        <v>0</v>
      </c>
      <c r="Y43" s="285"/>
      <c r="Z43" s="285"/>
      <c r="AA43" s="285"/>
      <c r="AB43" s="286" t="s">
        <v>71</v>
      </c>
      <c r="AC43" s="287"/>
      <c r="AD43" s="288">
        <f ca="1">COUNTIFS('申請見込額一覧 '!$E$6:$E$20,B43,'申請見込額一覧 '!$L$6:$L$20,"&gt;0")</f>
        <v>0</v>
      </c>
      <c r="AE43" s="289"/>
      <c r="AF43" s="286" t="s">
        <v>11</v>
      </c>
      <c r="AG43" s="287"/>
      <c r="AH43" s="284">
        <f ca="1">SUMIF('申請見込額一覧 '!$E$6:$E$20,B43,'申請見込額一覧 '!$L$6:$L$20)</f>
        <v>0</v>
      </c>
      <c r="AI43" s="285"/>
      <c r="AJ43" s="285"/>
      <c r="AK43" s="285"/>
      <c r="AL43" s="286" t="s">
        <v>71</v>
      </c>
      <c r="AM43" s="287"/>
      <c r="AN43" s="288">
        <f ca="1">COUNTIFS('申請見込額一覧 '!$E$6:$E$20,B43,'申請見込額一覧 '!$O$6:$O$20,"&gt;0")</f>
        <v>0</v>
      </c>
      <c r="AO43" s="289"/>
      <c r="AP43" s="286" t="s">
        <v>11</v>
      </c>
      <c r="AQ43" s="287"/>
      <c r="AR43" s="284">
        <f ca="1">SUMIF('申請見込額一覧 '!$E$6:$E$20,B43,'申請見込額一覧 '!$O$6:$O$20)</f>
        <v>0</v>
      </c>
      <c r="AS43" s="285"/>
      <c r="AT43" s="285"/>
      <c r="AU43" s="285"/>
      <c r="AV43" s="286" t="s">
        <v>71</v>
      </c>
      <c r="AW43" s="287"/>
    </row>
    <row r="44" spans="1:49" ht="12.75" customHeight="1" x14ac:dyDescent="0.2">
      <c r="A44" s="297"/>
      <c r="B44" s="239" t="s">
        <v>28</v>
      </c>
      <c r="C44" s="240"/>
      <c r="D44" s="240"/>
      <c r="E44" s="240"/>
      <c r="F44" s="240"/>
      <c r="G44" s="240"/>
      <c r="H44" s="240"/>
      <c r="I44" s="240"/>
      <c r="J44" s="240"/>
      <c r="K44" s="240"/>
      <c r="L44" s="240"/>
      <c r="M44" s="240"/>
      <c r="N44" s="240"/>
      <c r="O44" s="240"/>
      <c r="P44" s="240"/>
      <c r="Q44" s="240"/>
      <c r="R44" s="240"/>
      <c r="S44" s="240"/>
      <c r="T44" s="288">
        <f ca="1">COUNTIFS('申請見込額一覧 '!$E$6:$E$20,B44,'申請見込額一覧 '!$I$6:$I$20,"&gt;0")</f>
        <v>0</v>
      </c>
      <c r="U44" s="289"/>
      <c r="V44" s="286" t="s">
        <v>11</v>
      </c>
      <c r="W44" s="287"/>
      <c r="X44" s="284">
        <f ca="1">SUMIF('申請見込額一覧 '!$E$6:$E$20,B44,'申請見込額一覧 '!$I$6:$I$20)</f>
        <v>0</v>
      </c>
      <c r="Y44" s="285"/>
      <c r="Z44" s="285"/>
      <c r="AA44" s="285"/>
      <c r="AB44" s="286" t="s">
        <v>71</v>
      </c>
      <c r="AC44" s="287"/>
      <c r="AD44" s="288">
        <f ca="1">COUNTIFS('申請見込額一覧 '!$E$6:$E$20,B44,'申請見込額一覧 '!$L$6:$L$20,"&gt;0")</f>
        <v>0</v>
      </c>
      <c r="AE44" s="289"/>
      <c r="AF44" s="286" t="s">
        <v>11</v>
      </c>
      <c r="AG44" s="287"/>
      <c r="AH44" s="284">
        <f ca="1">SUMIF('申請見込額一覧 '!$E$6:$E$20,B44,'申請見込額一覧 '!$L$6:$L$20)</f>
        <v>0</v>
      </c>
      <c r="AI44" s="285"/>
      <c r="AJ44" s="285"/>
      <c r="AK44" s="285"/>
      <c r="AL44" s="286" t="s">
        <v>71</v>
      </c>
      <c r="AM44" s="287"/>
      <c r="AN44" s="288">
        <f ca="1">COUNTIFS('申請見込額一覧 '!$E$6:$E$20,B44,'申請見込額一覧 '!$O$6:$O$20,"&gt;0")</f>
        <v>0</v>
      </c>
      <c r="AO44" s="289"/>
      <c r="AP44" s="286" t="s">
        <v>11</v>
      </c>
      <c r="AQ44" s="287"/>
      <c r="AR44" s="284">
        <f ca="1">SUMIF('申請見込額一覧 '!$E$6:$E$20,B44,'申請見込額一覧 '!$O$6:$O$20)</f>
        <v>0</v>
      </c>
      <c r="AS44" s="285"/>
      <c r="AT44" s="285"/>
      <c r="AU44" s="285"/>
      <c r="AV44" s="286" t="s">
        <v>71</v>
      </c>
      <c r="AW44" s="287"/>
    </row>
    <row r="45" spans="1:49" ht="12.75" customHeight="1" x14ac:dyDescent="0.2">
      <c r="A45" s="297"/>
      <c r="B45" s="239" t="s">
        <v>47</v>
      </c>
      <c r="C45" s="240"/>
      <c r="D45" s="240"/>
      <c r="E45" s="240"/>
      <c r="F45" s="240"/>
      <c r="G45" s="240"/>
      <c r="H45" s="240"/>
      <c r="I45" s="240"/>
      <c r="J45" s="240"/>
      <c r="K45" s="240"/>
      <c r="L45" s="240"/>
      <c r="M45" s="240"/>
      <c r="N45" s="240"/>
      <c r="O45" s="240"/>
      <c r="P45" s="240"/>
      <c r="Q45" s="240"/>
      <c r="R45" s="240"/>
      <c r="S45" s="240"/>
      <c r="T45" s="288">
        <f ca="1">COUNTIFS('申請見込額一覧 '!$E$6:$E$20,B45,'申請見込額一覧 '!$I$6:$I$20,"&gt;0")</f>
        <v>0</v>
      </c>
      <c r="U45" s="289"/>
      <c r="V45" s="286" t="s">
        <v>11</v>
      </c>
      <c r="W45" s="287"/>
      <c r="X45" s="284">
        <f ca="1">SUMIF('申請見込額一覧 '!$E$6:$E$20,B45,'申請見込額一覧 '!$I$6:$I$20)</f>
        <v>0</v>
      </c>
      <c r="Y45" s="285"/>
      <c r="Z45" s="285"/>
      <c r="AA45" s="285"/>
      <c r="AB45" s="286" t="s">
        <v>71</v>
      </c>
      <c r="AC45" s="287"/>
      <c r="AD45" s="288">
        <f ca="1">COUNTIFS('申請見込額一覧 '!$E$6:$E$20,B45,'申請見込額一覧 '!$L$6:$L$20,"&gt;0")</f>
        <v>0</v>
      </c>
      <c r="AE45" s="289"/>
      <c r="AF45" s="286" t="s">
        <v>11</v>
      </c>
      <c r="AG45" s="287"/>
      <c r="AH45" s="284">
        <f ca="1">SUMIF('申請見込額一覧 '!$E$6:$E$20,B45,'申請見込額一覧 '!$L$6:$L$20)</f>
        <v>0</v>
      </c>
      <c r="AI45" s="285"/>
      <c r="AJ45" s="285"/>
      <c r="AK45" s="285"/>
      <c r="AL45" s="286" t="s">
        <v>71</v>
      </c>
      <c r="AM45" s="287"/>
      <c r="AN45" s="288">
        <f ca="1">COUNTIFS('申請見込額一覧 '!$E$6:$E$20,B45,'申請見込額一覧 '!$O$6:$O$20,"&gt;0")</f>
        <v>0</v>
      </c>
      <c r="AO45" s="289"/>
      <c r="AP45" s="286" t="s">
        <v>11</v>
      </c>
      <c r="AQ45" s="287"/>
      <c r="AR45" s="284">
        <f ca="1">SUMIF('申請見込額一覧 '!$E$6:$E$20,B45,'申請見込額一覧 '!$O$6:$O$20)</f>
        <v>0</v>
      </c>
      <c r="AS45" s="285"/>
      <c r="AT45" s="285"/>
      <c r="AU45" s="285"/>
      <c r="AV45" s="286" t="s">
        <v>71</v>
      </c>
      <c r="AW45" s="287"/>
    </row>
    <row r="46" spans="1:49" ht="12.75" customHeight="1" x14ac:dyDescent="0.2">
      <c r="A46" s="297"/>
      <c r="B46" s="239" t="s">
        <v>48</v>
      </c>
      <c r="C46" s="240"/>
      <c r="D46" s="240"/>
      <c r="E46" s="240"/>
      <c r="F46" s="240"/>
      <c r="G46" s="240"/>
      <c r="H46" s="240"/>
      <c r="I46" s="240"/>
      <c r="J46" s="240"/>
      <c r="K46" s="240"/>
      <c r="L46" s="240"/>
      <c r="M46" s="240"/>
      <c r="N46" s="240"/>
      <c r="O46" s="240"/>
      <c r="P46" s="240"/>
      <c r="Q46" s="240"/>
      <c r="R46" s="240"/>
      <c r="S46" s="240"/>
      <c r="T46" s="288">
        <f ca="1">COUNTIFS('申請見込額一覧 '!$E$6:$E$20,B46,'申請見込額一覧 '!$I$6:$I$20,"&gt;0")</f>
        <v>0</v>
      </c>
      <c r="U46" s="289"/>
      <c r="V46" s="286" t="s">
        <v>11</v>
      </c>
      <c r="W46" s="287"/>
      <c r="X46" s="284">
        <f ca="1">SUMIF('申請見込額一覧 '!$E$6:$E$20,B46,'申請見込額一覧 '!$I$6:$I$20)</f>
        <v>0</v>
      </c>
      <c r="Y46" s="285"/>
      <c r="Z46" s="285"/>
      <c r="AA46" s="285"/>
      <c r="AB46" s="286" t="s">
        <v>71</v>
      </c>
      <c r="AC46" s="287"/>
      <c r="AD46" s="288">
        <f ca="1">COUNTIFS('申請見込額一覧 '!$E$6:$E$20,B46,'申請見込額一覧 '!$L$6:$L$20,"&gt;0")</f>
        <v>0</v>
      </c>
      <c r="AE46" s="289"/>
      <c r="AF46" s="286" t="s">
        <v>11</v>
      </c>
      <c r="AG46" s="287"/>
      <c r="AH46" s="284">
        <f ca="1">SUMIF('申請見込額一覧 '!$E$6:$E$20,B46,'申請見込額一覧 '!$L$6:$L$20)</f>
        <v>0</v>
      </c>
      <c r="AI46" s="285"/>
      <c r="AJ46" s="285"/>
      <c r="AK46" s="285"/>
      <c r="AL46" s="286" t="s">
        <v>71</v>
      </c>
      <c r="AM46" s="287"/>
      <c r="AN46" s="288">
        <f ca="1">COUNTIFS('申請見込額一覧 '!$E$6:$E$20,B46,'申請見込額一覧 '!$O$6:$O$20,"&gt;0")</f>
        <v>0</v>
      </c>
      <c r="AO46" s="289"/>
      <c r="AP46" s="286" t="s">
        <v>11</v>
      </c>
      <c r="AQ46" s="287"/>
      <c r="AR46" s="284">
        <f ca="1">SUMIF('申請見込額一覧 '!$E$6:$E$20,B46,'申請見込額一覧 '!$O$6:$O$20)</f>
        <v>0</v>
      </c>
      <c r="AS46" s="285"/>
      <c r="AT46" s="285"/>
      <c r="AU46" s="285"/>
      <c r="AV46" s="286" t="s">
        <v>71</v>
      </c>
      <c r="AW46" s="287"/>
    </row>
    <row r="47" spans="1:49" ht="12.75" customHeight="1" x14ac:dyDescent="0.2">
      <c r="A47" s="297"/>
      <c r="B47" s="239" t="s">
        <v>49</v>
      </c>
      <c r="C47" s="240"/>
      <c r="D47" s="240"/>
      <c r="E47" s="240"/>
      <c r="F47" s="240"/>
      <c r="G47" s="240"/>
      <c r="H47" s="240"/>
      <c r="I47" s="240"/>
      <c r="J47" s="240"/>
      <c r="K47" s="240"/>
      <c r="L47" s="240"/>
      <c r="M47" s="240"/>
      <c r="N47" s="240"/>
      <c r="O47" s="240"/>
      <c r="P47" s="240"/>
      <c r="Q47" s="240"/>
      <c r="R47" s="240"/>
      <c r="S47" s="240"/>
      <c r="T47" s="288">
        <f ca="1">COUNTIFS('申請見込額一覧 '!$E$6:$E$20,B47,'申請見込額一覧 '!$I$6:$I$20,"&gt;0")</f>
        <v>0</v>
      </c>
      <c r="U47" s="289"/>
      <c r="V47" s="286" t="s">
        <v>11</v>
      </c>
      <c r="W47" s="287"/>
      <c r="X47" s="284">
        <f ca="1">SUMIF('申請見込額一覧 '!$E$6:$E$20,B47,'申請見込額一覧 '!$I$6:$I$20)</f>
        <v>0</v>
      </c>
      <c r="Y47" s="285"/>
      <c r="Z47" s="285"/>
      <c r="AA47" s="285"/>
      <c r="AB47" s="286" t="s">
        <v>71</v>
      </c>
      <c r="AC47" s="287"/>
      <c r="AD47" s="288">
        <f ca="1">COUNTIFS('申請見込額一覧 '!$E$6:$E$20,B47,'申請見込額一覧 '!$L$6:$L$20,"&gt;0")</f>
        <v>0</v>
      </c>
      <c r="AE47" s="289"/>
      <c r="AF47" s="286" t="s">
        <v>11</v>
      </c>
      <c r="AG47" s="287"/>
      <c r="AH47" s="284">
        <f ca="1">SUMIF('申請見込額一覧 '!$E$6:$E$20,B47,'申請見込額一覧 '!$L$6:$L$20)</f>
        <v>0</v>
      </c>
      <c r="AI47" s="285"/>
      <c r="AJ47" s="285"/>
      <c r="AK47" s="285"/>
      <c r="AL47" s="286" t="s">
        <v>71</v>
      </c>
      <c r="AM47" s="287"/>
      <c r="AN47" s="288">
        <f ca="1">COUNTIFS('申請見込額一覧 '!$E$6:$E$20,B47,'申請見込額一覧 '!$O$6:$O$20,"&gt;0")</f>
        <v>0</v>
      </c>
      <c r="AO47" s="289"/>
      <c r="AP47" s="286" t="s">
        <v>11</v>
      </c>
      <c r="AQ47" s="287"/>
      <c r="AR47" s="284">
        <f ca="1">SUMIF('申請見込額一覧 '!$E$6:$E$20,B47,'申請見込額一覧 '!$O$6:$O$20)</f>
        <v>0</v>
      </c>
      <c r="AS47" s="285"/>
      <c r="AT47" s="285"/>
      <c r="AU47" s="285"/>
      <c r="AV47" s="286" t="s">
        <v>71</v>
      </c>
      <c r="AW47" s="287"/>
    </row>
    <row r="48" spans="1:49" ht="12.75" customHeight="1" x14ac:dyDescent="0.2">
      <c r="A48" s="297"/>
      <c r="B48" s="239" t="s">
        <v>50</v>
      </c>
      <c r="C48" s="240"/>
      <c r="D48" s="240"/>
      <c r="E48" s="240"/>
      <c r="F48" s="240"/>
      <c r="G48" s="240"/>
      <c r="H48" s="240"/>
      <c r="I48" s="240"/>
      <c r="J48" s="240"/>
      <c r="K48" s="240"/>
      <c r="L48" s="240"/>
      <c r="M48" s="240"/>
      <c r="N48" s="240"/>
      <c r="O48" s="240"/>
      <c r="P48" s="240"/>
      <c r="Q48" s="240"/>
      <c r="R48" s="240"/>
      <c r="S48" s="240"/>
      <c r="T48" s="288">
        <f ca="1">COUNTIFS('申請見込額一覧 '!$E$6:$E$20,B48,'申請見込額一覧 '!$I$6:$I$20,"&gt;0")</f>
        <v>0</v>
      </c>
      <c r="U48" s="289"/>
      <c r="V48" s="286" t="s">
        <v>11</v>
      </c>
      <c r="W48" s="287"/>
      <c r="X48" s="284">
        <f ca="1">SUMIF('申請見込額一覧 '!$E$6:$E$20,B48,'申請見込額一覧 '!$I$6:$I$20)</f>
        <v>0</v>
      </c>
      <c r="Y48" s="285"/>
      <c r="Z48" s="285"/>
      <c r="AA48" s="285"/>
      <c r="AB48" s="286" t="s">
        <v>71</v>
      </c>
      <c r="AC48" s="287"/>
      <c r="AD48" s="288">
        <f ca="1">COUNTIFS('申請見込額一覧 '!$E$6:$E$20,B48,'申請見込額一覧 '!$L$6:$L$20,"&gt;0")</f>
        <v>0</v>
      </c>
      <c r="AE48" s="289"/>
      <c r="AF48" s="286" t="s">
        <v>11</v>
      </c>
      <c r="AG48" s="287"/>
      <c r="AH48" s="284">
        <f ca="1">SUMIF('申請見込額一覧 '!$E$6:$E$20,B48,'申請見込額一覧 '!$L$6:$L$20)</f>
        <v>0</v>
      </c>
      <c r="AI48" s="285"/>
      <c r="AJ48" s="285"/>
      <c r="AK48" s="285"/>
      <c r="AL48" s="286" t="s">
        <v>71</v>
      </c>
      <c r="AM48" s="287"/>
      <c r="AN48" s="288">
        <f ca="1">COUNTIFS('申請見込額一覧 '!$E$6:$E$20,B48,'申請見込額一覧 '!$O$6:$O$20,"&gt;0")</f>
        <v>0</v>
      </c>
      <c r="AO48" s="289"/>
      <c r="AP48" s="286" t="s">
        <v>11</v>
      </c>
      <c r="AQ48" s="287"/>
      <c r="AR48" s="284">
        <f ca="1">SUMIF('申請見込額一覧 '!$E$6:$E$20,B48,'申請見込額一覧 '!$O$6:$O$20)</f>
        <v>0</v>
      </c>
      <c r="AS48" s="285"/>
      <c r="AT48" s="285"/>
      <c r="AU48" s="285"/>
      <c r="AV48" s="286" t="s">
        <v>71</v>
      </c>
      <c r="AW48" s="287"/>
    </row>
    <row r="49" spans="1:49" ht="12.75" customHeight="1" x14ac:dyDescent="0.2">
      <c r="A49" s="297"/>
      <c r="B49" s="239" t="s">
        <v>51</v>
      </c>
      <c r="C49" s="240"/>
      <c r="D49" s="240"/>
      <c r="E49" s="240"/>
      <c r="F49" s="240"/>
      <c r="G49" s="240"/>
      <c r="H49" s="240"/>
      <c r="I49" s="240"/>
      <c r="J49" s="240"/>
      <c r="K49" s="240"/>
      <c r="L49" s="240"/>
      <c r="M49" s="240"/>
      <c r="N49" s="240"/>
      <c r="O49" s="240"/>
      <c r="P49" s="240"/>
      <c r="Q49" s="240"/>
      <c r="R49" s="240"/>
      <c r="S49" s="240"/>
      <c r="T49" s="288">
        <f ca="1">COUNTIFS('申請見込額一覧 '!$E$6:$E$20,B49,'申請見込額一覧 '!$I$6:$I$20,"&gt;0")</f>
        <v>0</v>
      </c>
      <c r="U49" s="289"/>
      <c r="V49" s="286" t="s">
        <v>11</v>
      </c>
      <c r="W49" s="287"/>
      <c r="X49" s="284">
        <f ca="1">SUMIF('申請見込額一覧 '!$E$6:$E$20,B49,'申請見込額一覧 '!$I$6:$I$20)</f>
        <v>0</v>
      </c>
      <c r="Y49" s="285"/>
      <c r="Z49" s="285"/>
      <c r="AA49" s="285"/>
      <c r="AB49" s="286" t="s">
        <v>71</v>
      </c>
      <c r="AC49" s="287"/>
      <c r="AD49" s="288">
        <f ca="1">COUNTIFS('申請見込額一覧 '!$E$6:$E$20,B49,'申請見込額一覧 '!$L$6:$L$20,"&gt;0")</f>
        <v>0</v>
      </c>
      <c r="AE49" s="289"/>
      <c r="AF49" s="286" t="s">
        <v>11</v>
      </c>
      <c r="AG49" s="287"/>
      <c r="AH49" s="284">
        <f ca="1">SUMIF('申請見込額一覧 '!$E$6:$E$20,B49,'申請見込額一覧 '!$L$6:$L$20)</f>
        <v>0</v>
      </c>
      <c r="AI49" s="285"/>
      <c r="AJ49" s="285"/>
      <c r="AK49" s="285"/>
      <c r="AL49" s="286" t="s">
        <v>71</v>
      </c>
      <c r="AM49" s="287"/>
      <c r="AN49" s="288">
        <f ca="1">COUNTIFS('申請見込額一覧 '!$E$6:$E$20,B49,'申請見込額一覧 '!$O$6:$O$20,"&gt;0")</f>
        <v>0</v>
      </c>
      <c r="AO49" s="289"/>
      <c r="AP49" s="286" t="s">
        <v>11</v>
      </c>
      <c r="AQ49" s="287"/>
      <c r="AR49" s="284">
        <f ca="1">SUMIF('申請見込額一覧 '!$E$6:$E$20,B49,'申請見込額一覧 '!$O$6:$O$20)</f>
        <v>0</v>
      </c>
      <c r="AS49" s="285"/>
      <c r="AT49" s="285"/>
      <c r="AU49" s="285"/>
      <c r="AV49" s="286" t="s">
        <v>71</v>
      </c>
      <c r="AW49" s="287"/>
    </row>
    <row r="50" spans="1:49" ht="12.75" customHeight="1" x14ac:dyDescent="0.2">
      <c r="A50" s="297"/>
      <c r="B50" s="239" t="s">
        <v>52</v>
      </c>
      <c r="C50" s="245"/>
      <c r="D50" s="245"/>
      <c r="E50" s="245"/>
      <c r="F50" s="245"/>
      <c r="G50" s="245"/>
      <c r="H50" s="245"/>
      <c r="I50" s="245"/>
      <c r="J50" s="245"/>
      <c r="K50" s="245"/>
      <c r="L50" s="245"/>
      <c r="M50" s="245"/>
      <c r="N50" s="245"/>
      <c r="O50" s="245"/>
      <c r="P50" s="245"/>
      <c r="Q50" s="245"/>
      <c r="R50" s="245"/>
      <c r="S50" s="245"/>
      <c r="T50" s="288">
        <f ca="1">COUNTIFS('申請見込額一覧 '!$E$6:$E$20,B50,'申請見込額一覧 '!$I$6:$I$20,"&gt;0")</f>
        <v>0</v>
      </c>
      <c r="U50" s="289"/>
      <c r="V50" s="286" t="s">
        <v>11</v>
      </c>
      <c r="W50" s="287"/>
      <c r="X50" s="284">
        <f ca="1">SUMIF('申請見込額一覧 '!$E$6:$E$20,B50,'申請見込額一覧 '!$I$6:$I$20)</f>
        <v>0</v>
      </c>
      <c r="Y50" s="285"/>
      <c r="Z50" s="285"/>
      <c r="AA50" s="285"/>
      <c r="AB50" s="286" t="s">
        <v>71</v>
      </c>
      <c r="AC50" s="287"/>
      <c r="AD50" s="288">
        <f ca="1">COUNTIFS('申請見込額一覧 '!$E$6:$E$20,B50,'申請見込額一覧 '!$L$6:$L$20,"&gt;0")</f>
        <v>0</v>
      </c>
      <c r="AE50" s="289"/>
      <c r="AF50" s="286" t="s">
        <v>11</v>
      </c>
      <c r="AG50" s="287"/>
      <c r="AH50" s="284">
        <f ca="1">SUMIF('申請見込額一覧 '!$E$6:$E$20,B50,'申請見込額一覧 '!$L$6:$L$20)</f>
        <v>0</v>
      </c>
      <c r="AI50" s="285"/>
      <c r="AJ50" s="285"/>
      <c r="AK50" s="285"/>
      <c r="AL50" s="286" t="s">
        <v>71</v>
      </c>
      <c r="AM50" s="287"/>
      <c r="AN50" s="288">
        <f ca="1">COUNTIFS('申請見込額一覧 '!$E$6:$E$20,B50,'申請見込額一覧 '!$O$6:$O$20,"&gt;0")</f>
        <v>0</v>
      </c>
      <c r="AO50" s="289"/>
      <c r="AP50" s="286" t="s">
        <v>11</v>
      </c>
      <c r="AQ50" s="287"/>
      <c r="AR50" s="284">
        <f ca="1">SUMIF('申請見込額一覧 '!$E$6:$E$20,B50,'申請見込額一覧 '!$O$6:$O$20)</f>
        <v>0</v>
      </c>
      <c r="AS50" s="285"/>
      <c r="AT50" s="285"/>
      <c r="AU50" s="285"/>
      <c r="AV50" s="286" t="s">
        <v>71</v>
      </c>
      <c r="AW50" s="287"/>
    </row>
    <row r="51" spans="1:49" ht="12.75" customHeight="1" x14ac:dyDescent="0.2">
      <c r="A51" s="297"/>
      <c r="B51" s="246" t="s">
        <v>53</v>
      </c>
      <c r="C51" s="245"/>
      <c r="D51" s="245"/>
      <c r="E51" s="245"/>
      <c r="F51" s="245"/>
      <c r="G51" s="245"/>
      <c r="H51" s="245"/>
      <c r="I51" s="245"/>
      <c r="J51" s="245"/>
      <c r="K51" s="245"/>
      <c r="L51" s="245"/>
      <c r="M51" s="245"/>
      <c r="N51" s="245"/>
      <c r="O51" s="245"/>
      <c r="P51" s="245"/>
      <c r="Q51" s="245"/>
      <c r="R51" s="245"/>
      <c r="S51" s="245"/>
      <c r="T51" s="288">
        <f ca="1">COUNTIFS('申請見込額一覧 '!$E$6:$E$20,B51,'申請見込額一覧 '!$I$6:$I$20,"&gt;0")</f>
        <v>0</v>
      </c>
      <c r="U51" s="289"/>
      <c r="V51" s="286" t="s">
        <v>11</v>
      </c>
      <c r="W51" s="287"/>
      <c r="X51" s="284">
        <f ca="1">SUMIF('申請見込額一覧 '!$E$6:$E$20,B51,'申請見込額一覧 '!$I$6:$I$20)</f>
        <v>0</v>
      </c>
      <c r="Y51" s="285"/>
      <c r="Z51" s="285"/>
      <c r="AA51" s="285"/>
      <c r="AB51" s="286" t="s">
        <v>71</v>
      </c>
      <c r="AC51" s="287"/>
      <c r="AD51" s="288">
        <f ca="1">COUNTIFS('申請見込額一覧 '!$E$6:$E$20,B51,'申請見込額一覧 '!$L$6:$L$20,"&gt;0")</f>
        <v>0</v>
      </c>
      <c r="AE51" s="289"/>
      <c r="AF51" s="286" t="s">
        <v>11</v>
      </c>
      <c r="AG51" s="287"/>
      <c r="AH51" s="284">
        <f ca="1">SUMIF('申請見込額一覧 '!$E$6:$E$20,B51,'申請見込額一覧 '!$L$6:$L$20)</f>
        <v>0</v>
      </c>
      <c r="AI51" s="285"/>
      <c r="AJ51" s="285"/>
      <c r="AK51" s="285"/>
      <c r="AL51" s="286" t="s">
        <v>71</v>
      </c>
      <c r="AM51" s="287"/>
      <c r="AN51" s="288">
        <f ca="1">COUNTIFS('申請見込額一覧 '!$E$6:$E$20,B51,'申請見込額一覧 '!$O$6:$O$20,"&gt;0")</f>
        <v>0</v>
      </c>
      <c r="AO51" s="289"/>
      <c r="AP51" s="286" t="s">
        <v>11</v>
      </c>
      <c r="AQ51" s="287"/>
      <c r="AR51" s="284">
        <f ca="1">SUMIF('申請見込額一覧 '!$E$6:$E$20,B51,'申請見込額一覧 '!$O$6:$O$20)</f>
        <v>0</v>
      </c>
      <c r="AS51" s="285"/>
      <c r="AT51" s="285"/>
      <c r="AU51" s="285"/>
      <c r="AV51" s="286" t="s">
        <v>71</v>
      </c>
      <c r="AW51" s="287"/>
    </row>
    <row r="52" spans="1:49" ht="12.75" customHeight="1" x14ac:dyDescent="0.2">
      <c r="A52" s="297"/>
      <c r="B52" s="246" t="s">
        <v>54</v>
      </c>
      <c r="C52" s="245"/>
      <c r="D52" s="245"/>
      <c r="E52" s="245"/>
      <c r="F52" s="245"/>
      <c r="G52" s="245"/>
      <c r="H52" s="245"/>
      <c r="I52" s="245"/>
      <c r="J52" s="245"/>
      <c r="K52" s="245"/>
      <c r="L52" s="245"/>
      <c r="M52" s="245"/>
      <c r="N52" s="245"/>
      <c r="O52" s="245"/>
      <c r="P52" s="245"/>
      <c r="Q52" s="245"/>
      <c r="R52" s="245"/>
      <c r="S52" s="245"/>
      <c r="T52" s="280">
        <f ca="1">COUNTIFS('申請見込額一覧 '!$E$6:$E$20,B52,'申請見込額一覧 '!$I$6:$I$20,"&gt;0")</f>
        <v>0</v>
      </c>
      <c r="U52" s="281"/>
      <c r="V52" s="282" t="s">
        <v>11</v>
      </c>
      <c r="W52" s="283"/>
      <c r="X52" s="276">
        <f ca="1">SUMIF('申請見込額一覧 '!$E$6:$E$20,B52,'申請見込額一覧 '!$I$6:$I$20)</f>
        <v>0</v>
      </c>
      <c r="Y52" s="277"/>
      <c r="Z52" s="277"/>
      <c r="AA52" s="277"/>
      <c r="AB52" s="278" t="s">
        <v>71</v>
      </c>
      <c r="AC52" s="279"/>
      <c r="AD52" s="280">
        <f ca="1">COUNTIFS('申請見込額一覧 '!$E$6:$E$20,B52,'申請見込額一覧 '!$L$6:$L$20,"&gt;0")</f>
        <v>0</v>
      </c>
      <c r="AE52" s="281"/>
      <c r="AF52" s="278" t="s">
        <v>11</v>
      </c>
      <c r="AG52" s="279"/>
      <c r="AH52" s="276">
        <f ca="1">SUMIF('申請見込額一覧 '!$E$6:$E$20,B52,'申請見込額一覧 '!$L$6:$L$20)</f>
        <v>0</v>
      </c>
      <c r="AI52" s="277"/>
      <c r="AJ52" s="277"/>
      <c r="AK52" s="277"/>
      <c r="AL52" s="278" t="s">
        <v>71</v>
      </c>
      <c r="AM52" s="279"/>
      <c r="AN52" s="280">
        <f ca="1">COUNTIFS('申請見込額一覧 '!$E$6:$E$20,B52,'申請見込額一覧 '!$O$6:$O$20,"&gt;0")</f>
        <v>0</v>
      </c>
      <c r="AO52" s="281"/>
      <c r="AP52" s="278" t="s">
        <v>11</v>
      </c>
      <c r="AQ52" s="279"/>
      <c r="AR52" s="276">
        <f ca="1">SUMIF('申請見込額一覧 '!$E$6:$E$20,B52,'申請見込額一覧 '!$O$6:$O$20)</f>
        <v>0</v>
      </c>
      <c r="AS52" s="277"/>
      <c r="AT52" s="277"/>
      <c r="AU52" s="277"/>
      <c r="AV52" s="278" t="s">
        <v>71</v>
      </c>
      <c r="AW52" s="279"/>
    </row>
    <row r="53" spans="1:49" ht="15.75" customHeight="1" thickBot="1" x14ac:dyDescent="0.25">
      <c r="A53" s="271" t="s">
        <v>33</v>
      </c>
      <c r="B53" s="272"/>
      <c r="C53" s="272"/>
      <c r="D53" s="272"/>
      <c r="E53" s="272"/>
      <c r="F53" s="272"/>
      <c r="G53" s="272"/>
      <c r="H53" s="272"/>
      <c r="I53" s="272"/>
      <c r="J53" s="272"/>
      <c r="K53" s="272"/>
      <c r="L53" s="272"/>
      <c r="M53" s="272"/>
      <c r="N53" s="272"/>
      <c r="O53" s="272"/>
      <c r="P53" s="272"/>
      <c r="Q53" s="272"/>
      <c r="R53" s="272"/>
      <c r="S53" s="273"/>
      <c r="T53" s="274">
        <f ca="1">SUM(T18:U52)</f>
        <v>0</v>
      </c>
      <c r="U53" s="275"/>
      <c r="V53" s="248" t="s">
        <v>11</v>
      </c>
      <c r="W53" s="249"/>
      <c r="X53" s="267">
        <f ca="1">SUM(X18:AA52)</f>
        <v>0</v>
      </c>
      <c r="Y53" s="268"/>
      <c r="Z53" s="268"/>
      <c r="AA53" s="268"/>
      <c r="AB53" s="248" t="s">
        <v>71</v>
      </c>
      <c r="AC53" s="249"/>
      <c r="AD53" s="269">
        <f ca="1">SUM(AD18:AE52)</f>
        <v>0</v>
      </c>
      <c r="AE53" s="270"/>
      <c r="AF53" s="248" t="s">
        <v>11</v>
      </c>
      <c r="AG53" s="249"/>
      <c r="AH53" s="267">
        <f ca="1">SUM(AH18:AK52)</f>
        <v>0</v>
      </c>
      <c r="AI53" s="268"/>
      <c r="AJ53" s="268"/>
      <c r="AK53" s="268"/>
      <c r="AL53" s="248" t="s">
        <v>71</v>
      </c>
      <c r="AM53" s="249"/>
      <c r="AN53" s="269">
        <f ca="1">SUM(AN18:AO52)</f>
        <v>0</v>
      </c>
      <c r="AO53" s="270"/>
      <c r="AP53" s="248" t="s">
        <v>11</v>
      </c>
      <c r="AQ53" s="249"/>
      <c r="AR53" s="267">
        <f ca="1">SUM(AR18:AU52)</f>
        <v>0</v>
      </c>
      <c r="AS53" s="268"/>
      <c r="AT53" s="268"/>
      <c r="AU53" s="268"/>
      <c r="AV53" s="248" t="s">
        <v>71</v>
      </c>
      <c r="AW53" s="249"/>
    </row>
    <row r="54" spans="1:49" ht="24.9" customHeight="1" thickTop="1" x14ac:dyDescent="0.2">
      <c r="A54" s="250" t="s">
        <v>177</v>
      </c>
      <c r="B54" s="251"/>
      <c r="C54" s="251"/>
      <c r="D54" s="251"/>
      <c r="E54" s="251"/>
      <c r="F54" s="251"/>
      <c r="G54" s="251"/>
      <c r="H54" s="251"/>
      <c r="I54" s="251"/>
      <c r="J54" s="251"/>
      <c r="K54" s="251"/>
      <c r="L54" s="251"/>
      <c r="M54" s="251"/>
      <c r="N54" s="251"/>
      <c r="O54" s="251"/>
      <c r="P54" s="251"/>
      <c r="Q54" s="251"/>
      <c r="R54" s="251"/>
      <c r="S54" s="252"/>
      <c r="T54" s="253">
        <f ca="1">X53+AH53+AR53</f>
        <v>0</v>
      </c>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5" t="s">
        <v>71</v>
      </c>
      <c r="AW54" s="256"/>
    </row>
  </sheetData>
  <sheetProtection password="DB69" sheet="1" objects="1" scenarios="1"/>
  <mergeCells count="466">
    <mergeCell ref="A6:A13"/>
    <mergeCell ref="L6:AW6"/>
    <mergeCell ref="L7:AW7"/>
    <mergeCell ref="B8:K10"/>
    <mergeCell ref="Q8:R8"/>
    <mergeCell ref="T8:V8"/>
    <mergeCell ref="L9:AW9"/>
    <mergeCell ref="L10:AW10"/>
    <mergeCell ref="S11:Y11"/>
    <mergeCell ref="AG11:AW11"/>
    <mergeCell ref="S12:Y12"/>
    <mergeCell ref="AG12:AW12"/>
    <mergeCell ref="S13:Y13"/>
    <mergeCell ref="AG13:AW13"/>
    <mergeCell ref="T16:AC16"/>
    <mergeCell ref="AD16:AM16"/>
    <mergeCell ref="AN16:AW16"/>
    <mergeCell ref="T17:W17"/>
    <mergeCell ref="X17:AC17"/>
    <mergeCell ref="AD17:AG17"/>
    <mergeCell ref="AH17:AM17"/>
    <mergeCell ref="AN17:AQ17"/>
    <mergeCell ref="AR17:AW17"/>
    <mergeCell ref="A18:A25"/>
    <mergeCell ref="T18:U18"/>
    <mergeCell ref="V18:W18"/>
    <mergeCell ref="X18:AA18"/>
    <mergeCell ref="AB18:AC18"/>
    <mergeCell ref="T20:U20"/>
    <mergeCell ref="V20:W20"/>
    <mergeCell ref="X20:AA20"/>
    <mergeCell ref="AB20:AC20"/>
    <mergeCell ref="T21:U21"/>
    <mergeCell ref="V21:W21"/>
    <mergeCell ref="X21:AA21"/>
    <mergeCell ref="AB21:AC21"/>
    <mergeCell ref="AD20:AE20"/>
    <mergeCell ref="AF20:AG20"/>
    <mergeCell ref="AR18:AU18"/>
    <mergeCell ref="AV18:AW18"/>
    <mergeCell ref="T19:U19"/>
    <mergeCell ref="V19:W19"/>
    <mergeCell ref="X19:AA19"/>
    <mergeCell ref="AB19:AC19"/>
    <mergeCell ref="AD19:AE19"/>
    <mergeCell ref="AF19:AG19"/>
    <mergeCell ref="AH19:AK19"/>
    <mergeCell ref="AL19:AM19"/>
    <mergeCell ref="AD18:AE18"/>
    <mergeCell ref="AF18:AG18"/>
    <mergeCell ref="AH18:AK18"/>
    <mergeCell ref="AL18:AM18"/>
    <mergeCell ref="AN18:AO18"/>
    <mergeCell ref="AP18:AQ18"/>
    <mergeCell ref="AH20:AK20"/>
    <mergeCell ref="AL20:AM20"/>
    <mergeCell ref="AN20:AO20"/>
    <mergeCell ref="AP20:AQ20"/>
    <mergeCell ref="AR20:AU20"/>
    <mergeCell ref="AV20:AW20"/>
    <mergeCell ref="AN19:AO19"/>
    <mergeCell ref="AP19:AQ19"/>
    <mergeCell ref="AR19:AU19"/>
    <mergeCell ref="AV19:AW19"/>
    <mergeCell ref="AH21:AK21"/>
    <mergeCell ref="AL21:AM21"/>
    <mergeCell ref="AN21:AO21"/>
    <mergeCell ref="AP21:AQ21"/>
    <mergeCell ref="AR21:AU21"/>
    <mergeCell ref="AV21:AW21"/>
    <mergeCell ref="AD21:AE21"/>
    <mergeCell ref="AF21:AG21"/>
    <mergeCell ref="AH22:AK22"/>
    <mergeCell ref="AL22:AM22"/>
    <mergeCell ref="AN22:AO22"/>
    <mergeCell ref="AP22:AQ22"/>
    <mergeCell ref="AR22:AU22"/>
    <mergeCell ref="AV22:AW22"/>
    <mergeCell ref="T22:U22"/>
    <mergeCell ref="V22:W22"/>
    <mergeCell ref="X22:AA22"/>
    <mergeCell ref="AB22:AC22"/>
    <mergeCell ref="AD22:AE22"/>
    <mergeCell ref="AF22:AG22"/>
    <mergeCell ref="AH23:AK23"/>
    <mergeCell ref="AL23:AM23"/>
    <mergeCell ref="AN23:AO23"/>
    <mergeCell ref="AP23:AQ23"/>
    <mergeCell ref="AR23:AU23"/>
    <mergeCell ref="AV23:AW23"/>
    <mergeCell ref="T23:U23"/>
    <mergeCell ref="V23:W23"/>
    <mergeCell ref="X23:AA23"/>
    <mergeCell ref="AB23:AC23"/>
    <mergeCell ref="AD23:AE23"/>
    <mergeCell ref="AF23:AG23"/>
    <mergeCell ref="AR25:AU25"/>
    <mergeCell ref="AV25:AW25"/>
    <mergeCell ref="T25:U25"/>
    <mergeCell ref="V25:W25"/>
    <mergeCell ref="X25:AA25"/>
    <mergeCell ref="AB25:AC25"/>
    <mergeCell ref="AD25:AE25"/>
    <mergeCell ref="AF25:AG25"/>
    <mergeCell ref="AH24:AK24"/>
    <mergeCell ref="AL24:AM24"/>
    <mergeCell ref="AN24:AO24"/>
    <mergeCell ref="AP24:AQ24"/>
    <mergeCell ref="AR24:AU24"/>
    <mergeCell ref="AV24:AW24"/>
    <mergeCell ref="T24:U24"/>
    <mergeCell ref="V24:W24"/>
    <mergeCell ref="X24:AA24"/>
    <mergeCell ref="AB24:AC24"/>
    <mergeCell ref="AD24:AE24"/>
    <mergeCell ref="AF24:AG24"/>
    <mergeCell ref="T26:U26"/>
    <mergeCell ref="V26:W26"/>
    <mergeCell ref="X26:AA26"/>
    <mergeCell ref="AB26:AC26"/>
    <mergeCell ref="AD26:AE26"/>
    <mergeCell ref="AH25:AK25"/>
    <mergeCell ref="AL25:AM25"/>
    <mergeCell ref="AN25:AO25"/>
    <mergeCell ref="AP25:AQ25"/>
    <mergeCell ref="A28:A36"/>
    <mergeCell ref="T28:U28"/>
    <mergeCell ref="V28:W28"/>
    <mergeCell ref="X28:AA28"/>
    <mergeCell ref="AB28:AC28"/>
    <mergeCell ref="AD28:AE28"/>
    <mergeCell ref="AF28:AG28"/>
    <mergeCell ref="AV26:AW26"/>
    <mergeCell ref="T27:U27"/>
    <mergeCell ref="V27:W27"/>
    <mergeCell ref="X27:AA27"/>
    <mergeCell ref="AB27:AC27"/>
    <mergeCell ref="AD27:AE27"/>
    <mergeCell ref="AF27:AG27"/>
    <mergeCell ref="AH27:AK27"/>
    <mergeCell ref="AL27:AM27"/>
    <mergeCell ref="AN27:AO27"/>
    <mergeCell ref="AF26:AG26"/>
    <mergeCell ref="AH26:AK26"/>
    <mergeCell ref="AL26:AM26"/>
    <mergeCell ref="AN26:AO26"/>
    <mergeCell ref="AP26:AQ26"/>
    <mergeCell ref="AR26:AU26"/>
    <mergeCell ref="A26:A27"/>
    <mergeCell ref="AH28:AK28"/>
    <mergeCell ref="AL28:AM28"/>
    <mergeCell ref="AN28:AO28"/>
    <mergeCell ref="AP28:AQ28"/>
    <mergeCell ref="AR28:AU28"/>
    <mergeCell ref="AV28:AW28"/>
    <mergeCell ref="AP27:AQ27"/>
    <mergeCell ref="AR27:AU27"/>
    <mergeCell ref="AV27:AW27"/>
    <mergeCell ref="AH29:AK29"/>
    <mergeCell ref="AL29:AM29"/>
    <mergeCell ref="AN29:AO29"/>
    <mergeCell ref="AP29:AQ29"/>
    <mergeCell ref="AR29:AU29"/>
    <mergeCell ref="AV29:AW29"/>
    <mergeCell ref="T29:U29"/>
    <mergeCell ref="V29:W29"/>
    <mergeCell ref="X29:AA29"/>
    <mergeCell ref="AB29:AC29"/>
    <mergeCell ref="AD29:AE29"/>
    <mergeCell ref="AF29:AG29"/>
    <mergeCell ref="AH30:AK30"/>
    <mergeCell ref="AL30:AM30"/>
    <mergeCell ref="AN30:AO30"/>
    <mergeCell ref="AP30:AQ30"/>
    <mergeCell ref="AR30:AU30"/>
    <mergeCell ref="AV30:AW30"/>
    <mergeCell ref="T30:U30"/>
    <mergeCell ref="V30:W30"/>
    <mergeCell ref="X30:AA30"/>
    <mergeCell ref="AB30:AC30"/>
    <mergeCell ref="AD30:AE30"/>
    <mergeCell ref="AF30:AG30"/>
    <mergeCell ref="AH31:AK31"/>
    <mergeCell ref="AL31:AM31"/>
    <mergeCell ref="AN31:AO31"/>
    <mergeCell ref="AP31:AQ31"/>
    <mergeCell ref="AR31:AU31"/>
    <mergeCell ref="AV31:AW31"/>
    <mergeCell ref="T31:U31"/>
    <mergeCell ref="V31:W31"/>
    <mergeCell ref="X31:AA31"/>
    <mergeCell ref="AB31:AC31"/>
    <mergeCell ref="AD31:AE31"/>
    <mergeCell ref="AF31:AG31"/>
    <mergeCell ref="AH32:AK32"/>
    <mergeCell ref="AL32:AM32"/>
    <mergeCell ref="AN32:AO32"/>
    <mergeCell ref="AP32:AQ32"/>
    <mergeCell ref="AR32:AU32"/>
    <mergeCell ref="AV32:AW32"/>
    <mergeCell ref="T32:U32"/>
    <mergeCell ref="V32:W32"/>
    <mergeCell ref="X32:AA32"/>
    <mergeCell ref="AB32:AC32"/>
    <mergeCell ref="AD32:AE32"/>
    <mergeCell ref="AF32:AG32"/>
    <mergeCell ref="AH33:AK33"/>
    <mergeCell ref="AL33:AM33"/>
    <mergeCell ref="AN33:AO33"/>
    <mergeCell ref="AP33:AQ33"/>
    <mergeCell ref="AR33:AU33"/>
    <mergeCell ref="AV33:AW33"/>
    <mergeCell ref="T33:U33"/>
    <mergeCell ref="V33:W33"/>
    <mergeCell ref="X33:AA33"/>
    <mergeCell ref="AB33:AC33"/>
    <mergeCell ref="AD33:AE33"/>
    <mergeCell ref="AF33:AG33"/>
    <mergeCell ref="AH34:AK34"/>
    <mergeCell ref="AL34:AM34"/>
    <mergeCell ref="AN34:AO34"/>
    <mergeCell ref="AP34:AQ34"/>
    <mergeCell ref="AR34:AU34"/>
    <mergeCell ref="AV34:AW34"/>
    <mergeCell ref="T34:U34"/>
    <mergeCell ref="V34:W34"/>
    <mergeCell ref="X34:AA34"/>
    <mergeCell ref="AB34:AC34"/>
    <mergeCell ref="AD34:AE34"/>
    <mergeCell ref="AF34:AG34"/>
    <mergeCell ref="AR36:AU36"/>
    <mergeCell ref="AV36:AW36"/>
    <mergeCell ref="T36:U36"/>
    <mergeCell ref="V36:W36"/>
    <mergeCell ref="X36:AA36"/>
    <mergeCell ref="AB36:AC36"/>
    <mergeCell ref="AD36:AE36"/>
    <mergeCell ref="AF36:AG36"/>
    <mergeCell ref="AH35:AK35"/>
    <mergeCell ref="AL35:AM35"/>
    <mergeCell ref="AN35:AO35"/>
    <mergeCell ref="AP35:AQ35"/>
    <mergeCell ref="AR35:AU35"/>
    <mergeCell ref="AV35:AW35"/>
    <mergeCell ref="T35:U35"/>
    <mergeCell ref="V35:W35"/>
    <mergeCell ref="X35:AA35"/>
    <mergeCell ref="AB35:AC35"/>
    <mergeCell ref="AD35:AE35"/>
    <mergeCell ref="AF35:AG35"/>
    <mergeCell ref="T37:U37"/>
    <mergeCell ref="V37:W37"/>
    <mergeCell ref="X37:AA37"/>
    <mergeCell ref="AB37:AC37"/>
    <mergeCell ref="AD37:AE37"/>
    <mergeCell ref="AH36:AK36"/>
    <mergeCell ref="AL36:AM36"/>
    <mergeCell ref="AN36:AO36"/>
    <mergeCell ref="AP36:AQ36"/>
    <mergeCell ref="A39:A52"/>
    <mergeCell ref="T39:U39"/>
    <mergeCell ref="V39:W39"/>
    <mergeCell ref="X39:AA39"/>
    <mergeCell ref="AB39:AC39"/>
    <mergeCell ref="AD39:AE39"/>
    <mergeCell ref="AF39:AG39"/>
    <mergeCell ref="AV37:AW37"/>
    <mergeCell ref="T38:U38"/>
    <mergeCell ref="V38:W38"/>
    <mergeCell ref="X38:AA38"/>
    <mergeCell ref="AB38:AC38"/>
    <mergeCell ref="AD38:AE38"/>
    <mergeCell ref="AF38:AG38"/>
    <mergeCell ref="AH38:AK38"/>
    <mergeCell ref="AL38:AM38"/>
    <mergeCell ref="AN38:AO38"/>
    <mergeCell ref="AF37:AG37"/>
    <mergeCell ref="AH37:AK37"/>
    <mergeCell ref="AL37:AM37"/>
    <mergeCell ref="AN37:AO37"/>
    <mergeCell ref="AP37:AQ37"/>
    <mergeCell ref="AR37:AU37"/>
    <mergeCell ref="A37:A38"/>
    <mergeCell ref="AH39:AK39"/>
    <mergeCell ref="AL39:AM39"/>
    <mergeCell ref="AN39:AO39"/>
    <mergeCell ref="AP39:AQ39"/>
    <mergeCell ref="AR39:AU39"/>
    <mergeCell ref="AV39:AW39"/>
    <mergeCell ref="AP38:AQ38"/>
    <mergeCell ref="AR38:AU38"/>
    <mergeCell ref="AV38:AW38"/>
    <mergeCell ref="AH40:AK40"/>
    <mergeCell ref="AL40:AM40"/>
    <mergeCell ref="AN40:AO40"/>
    <mergeCell ref="AP40:AQ40"/>
    <mergeCell ref="AR40:AU40"/>
    <mergeCell ref="AV40:AW40"/>
    <mergeCell ref="T40:U40"/>
    <mergeCell ref="V40:W40"/>
    <mergeCell ref="X40:AA40"/>
    <mergeCell ref="AB40:AC40"/>
    <mergeCell ref="AD40:AE40"/>
    <mergeCell ref="AF40:AG40"/>
    <mergeCell ref="AH41:AK41"/>
    <mergeCell ref="AL41:AM41"/>
    <mergeCell ref="AN41:AO41"/>
    <mergeCell ref="AP41:AQ41"/>
    <mergeCell ref="AR41:AU41"/>
    <mergeCell ref="AV41:AW41"/>
    <mergeCell ref="T41:U41"/>
    <mergeCell ref="V41:W41"/>
    <mergeCell ref="X41:AA41"/>
    <mergeCell ref="AB41:AC41"/>
    <mergeCell ref="AD41:AE41"/>
    <mergeCell ref="AF41:AG41"/>
    <mergeCell ref="AH42:AK42"/>
    <mergeCell ref="AL42:AM42"/>
    <mergeCell ref="AN42:AO42"/>
    <mergeCell ref="AP42:AQ42"/>
    <mergeCell ref="AR42:AU42"/>
    <mergeCell ref="AV42:AW42"/>
    <mergeCell ref="T42:U42"/>
    <mergeCell ref="V42:W42"/>
    <mergeCell ref="X42:AA42"/>
    <mergeCell ref="AB42:AC42"/>
    <mergeCell ref="AD42:AE42"/>
    <mergeCell ref="AF42:AG42"/>
    <mergeCell ref="AH43:AK43"/>
    <mergeCell ref="AL43:AM43"/>
    <mergeCell ref="AN43:AO43"/>
    <mergeCell ref="AP43:AQ43"/>
    <mergeCell ref="AR43:AU43"/>
    <mergeCell ref="AV43:AW43"/>
    <mergeCell ref="T43:U43"/>
    <mergeCell ref="V43:W43"/>
    <mergeCell ref="X43:AA43"/>
    <mergeCell ref="AB43:AC43"/>
    <mergeCell ref="AD43:AE43"/>
    <mergeCell ref="AF43:AG43"/>
    <mergeCell ref="AH44:AK44"/>
    <mergeCell ref="AL44:AM44"/>
    <mergeCell ref="AN44:AO44"/>
    <mergeCell ref="AP44:AQ44"/>
    <mergeCell ref="AR44:AU44"/>
    <mergeCell ref="AV44:AW44"/>
    <mergeCell ref="T44:U44"/>
    <mergeCell ref="V44:W44"/>
    <mergeCell ref="X44:AA44"/>
    <mergeCell ref="AB44:AC44"/>
    <mergeCell ref="AD44:AE44"/>
    <mergeCell ref="AF44:AG44"/>
    <mergeCell ref="AH45:AK45"/>
    <mergeCell ref="AL45:AM45"/>
    <mergeCell ref="AN45:AO45"/>
    <mergeCell ref="AP45:AQ45"/>
    <mergeCell ref="AR45:AU45"/>
    <mergeCell ref="AV45:AW45"/>
    <mergeCell ref="T45:U45"/>
    <mergeCell ref="V45:W45"/>
    <mergeCell ref="X45:AA45"/>
    <mergeCell ref="AB45:AC45"/>
    <mergeCell ref="AD45:AE45"/>
    <mergeCell ref="AF45:AG45"/>
    <mergeCell ref="AH46:AK46"/>
    <mergeCell ref="AL46:AM46"/>
    <mergeCell ref="AN46:AO46"/>
    <mergeCell ref="AP46:AQ46"/>
    <mergeCell ref="AR46:AU46"/>
    <mergeCell ref="AV46:AW46"/>
    <mergeCell ref="T46:U46"/>
    <mergeCell ref="V46:W46"/>
    <mergeCell ref="X46:AA46"/>
    <mergeCell ref="AB46:AC46"/>
    <mergeCell ref="AD46:AE46"/>
    <mergeCell ref="AF46:AG46"/>
    <mergeCell ref="AH47:AK47"/>
    <mergeCell ref="AL47:AM47"/>
    <mergeCell ref="AN47:AO47"/>
    <mergeCell ref="AP47:AQ47"/>
    <mergeCell ref="AR47:AU47"/>
    <mergeCell ref="AV47:AW47"/>
    <mergeCell ref="T47:U47"/>
    <mergeCell ref="V47:W47"/>
    <mergeCell ref="X47:AA47"/>
    <mergeCell ref="AB47:AC47"/>
    <mergeCell ref="AD47:AE47"/>
    <mergeCell ref="AF47:AG47"/>
    <mergeCell ref="AH48:AK48"/>
    <mergeCell ref="AL48:AM48"/>
    <mergeCell ref="AN48:AO48"/>
    <mergeCell ref="AP48:AQ48"/>
    <mergeCell ref="AR48:AU48"/>
    <mergeCell ref="AV48:AW48"/>
    <mergeCell ref="T48:U48"/>
    <mergeCell ref="V48:W48"/>
    <mergeCell ref="X48:AA48"/>
    <mergeCell ref="AB48:AC48"/>
    <mergeCell ref="AD48:AE48"/>
    <mergeCell ref="AF48:AG48"/>
    <mergeCell ref="AH49:AK49"/>
    <mergeCell ref="AL49:AM49"/>
    <mergeCell ref="AN49:AO49"/>
    <mergeCell ref="AP49:AQ49"/>
    <mergeCell ref="AR49:AU49"/>
    <mergeCell ref="AV49:AW49"/>
    <mergeCell ref="T49:U49"/>
    <mergeCell ref="V49:W49"/>
    <mergeCell ref="X49:AA49"/>
    <mergeCell ref="AB49:AC49"/>
    <mergeCell ref="AD49:AE49"/>
    <mergeCell ref="AF49:AG49"/>
    <mergeCell ref="AH50:AK50"/>
    <mergeCell ref="AL50:AM50"/>
    <mergeCell ref="AN50:AO50"/>
    <mergeCell ref="AP50:AQ50"/>
    <mergeCell ref="AR50:AU50"/>
    <mergeCell ref="AV50:AW50"/>
    <mergeCell ref="T50:U50"/>
    <mergeCell ref="V50:W50"/>
    <mergeCell ref="X50:AA50"/>
    <mergeCell ref="AB50:AC50"/>
    <mergeCell ref="AD50:AE50"/>
    <mergeCell ref="AF50:AG50"/>
    <mergeCell ref="AP51:AQ51"/>
    <mergeCell ref="AR51:AU51"/>
    <mergeCell ref="AV51:AW51"/>
    <mergeCell ref="T51:U51"/>
    <mergeCell ref="V51:W51"/>
    <mergeCell ref="X51:AA51"/>
    <mergeCell ref="AB51:AC51"/>
    <mergeCell ref="AD51:AE51"/>
    <mergeCell ref="AF51:AG51"/>
    <mergeCell ref="T52:U52"/>
    <mergeCell ref="V52:W52"/>
    <mergeCell ref="X52:AA52"/>
    <mergeCell ref="AB52:AC52"/>
    <mergeCell ref="AD52:AE52"/>
    <mergeCell ref="AF52:AG52"/>
    <mergeCell ref="AH51:AK51"/>
    <mergeCell ref="AL51:AM51"/>
    <mergeCell ref="AN51:AO51"/>
    <mergeCell ref="AV53:AW53"/>
    <mergeCell ref="A54:S54"/>
    <mergeCell ref="T54:AU54"/>
    <mergeCell ref="AV54:AW54"/>
    <mergeCell ref="T15:AW15"/>
    <mergeCell ref="A15:S17"/>
    <mergeCell ref="AF53:AG53"/>
    <mergeCell ref="AH53:AK53"/>
    <mergeCell ref="AL53:AM53"/>
    <mergeCell ref="AN53:AO53"/>
    <mergeCell ref="AP53:AQ53"/>
    <mergeCell ref="AR53:AU53"/>
    <mergeCell ref="A53:S53"/>
    <mergeCell ref="T53:U53"/>
    <mergeCell ref="V53:W53"/>
    <mergeCell ref="X53:AA53"/>
    <mergeCell ref="AB53:AC53"/>
    <mergeCell ref="AD53:AE53"/>
    <mergeCell ref="AH52:AK52"/>
    <mergeCell ref="AL52:AM52"/>
    <mergeCell ref="AN52:AO52"/>
    <mergeCell ref="AP52:AQ52"/>
    <mergeCell ref="AR52:AU52"/>
    <mergeCell ref="AV52:AW52"/>
  </mergeCells>
  <phoneticPr fontId="2"/>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9"/>
  <sheetViews>
    <sheetView showGridLines="0" view="pageBreakPreview" zoomScale="70" zoomScaleNormal="70" zoomScaleSheetLayoutView="70" workbookViewId="0">
      <selection activeCell="K9" sqref="K9"/>
    </sheetView>
  </sheetViews>
  <sheetFormatPr defaultColWidth="2.21875" defaultRowHeight="13.2" x14ac:dyDescent="0.2"/>
  <cols>
    <col min="1" max="1" width="2.21875" style="1"/>
    <col min="2" max="2" width="3.109375" style="1" customWidth="1"/>
    <col min="3" max="3" width="12.88671875" style="1" customWidth="1"/>
    <col min="4" max="4" width="16.88671875" style="1" customWidth="1"/>
    <col min="5" max="5" width="18.88671875" style="1" customWidth="1"/>
    <col min="6" max="8" width="11.21875" style="1" customWidth="1"/>
    <col min="9" max="9" width="12" style="1" customWidth="1"/>
    <col min="10" max="11" width="11.21875" style="1" customWidth="1"/>
    <col min="12" max="12" width="12.109375" style="1" customWidth="1"/>
    <col min="13" max="14" width="11.21875" style="1" customWidth="1"/>
    <col min="15" max="15" width="11.88671875" style="1" customWidth="1"/>
    <col min="16" max="16" width="13.88671875" style="1" customWidth="1"/>
    <col min="17" max="17" width="18.77734375" style="1" customWidth="1"/>
    <col min="18" max="16384" width="2.21875" style="1"/>
  </cols>
  <sheetData>
    <row r="1" spans="1:17" ht="16.95" customHeight="1" x14ac:dyDescent="0.2">
      <c r="A1" s="1" t="s">
        <v>222</v>
      </c>
      <c r="B1" s="4"/>
    </row>
    <row r="2" spans="1:17" ht="19.2" customHeight="1" x14ac:dyDescent="0.2">
      <c r="B2" s="6" t="s">
        <v>203</v>
      </c>
    </row>
    <row r="3" spans="1:17" ht="12" customHeight="1" thickBot="1" x14ac:dyDescent="0.25">
      <c r="B3" s="38"/>
      <c r="Q3" s="39" t="s">
        <v>140</v>
      </c>
    </row>
    <row r="4" spans="1:17" ht="18" customHeight="1" thickBot="1" x14ac:dyDescent="0.25">
      <c r="B4" s="348" t="s">
        <v>73</v>
      </c>
      <c r="C4" s="349" t="s">
        <v>70</v>
      </c>
      <c r="D4" s="350" t="s">
        <v>68</v>
      </c>
      <c r="E4" s="351" t="s">
        <v>72</v>
      </c>
      <c r="F4" s="352" t="s">
        <v>148</v>
      </c>
      <c r="G4" s="352"/>
      <c r="H4" s="353"/>
      <c r="I4" s="353"/>
      <c r="J4" s="352" t="s">
        <v>188</v>
      </c>
      <c r="K4" s="353"/>
      <c r="L4" s="353"/>
      <c r="M4" s="352" t="s">
        <v>86</v>
      </c>
      <c r="N4" s="352"/>
      <c r="O4" s="353"/>
      <c r="P4" s="346" t="s">
        <v>226</v>
      </c>
      <c r="Q4" s="347" t="s">
        <v>76</v>
      </c>
    </row>
    <row r="5" spans="1:17" ht="27.75" customHeight="1" x14ac:dyDescent="0.2">
      <c r="B5" s="348"/>
      <c r="C5" s="349"/>
      <c r="D5" s="350"/>
      <c r="E5" s="351"/>
      <c r="F5" s="200" t="s">
        <v>197</v>
      </c>
      <c r="G5" s="200" t="s">
        <v>204</v>
      </c>
      <c r="H5" s="200" t="s">
        <v>187</v>
      </c>
      <c r="I5" s="40" t="s">
        <v>223</v>
      </c>
      <c r="J5" s="200" t="s">
        <v>205</v>
      </c>
      <c r="K5" s="200" t="s">
        <v>206</v>
      </c>
      <c r="L5" s="40" t="s">
        <v>224</v>
      </c>
      <c r="M5" s="41" t="s">
        <v>207</v>
      </c>
      <c r="N5" s="200" t="s">
        <v>208</v>
      </c>
      <c r="O5" s="199" t="s">
        <v>225</v>
      </c>
      <c r="P5" s="347"/>
      <c r="Q5" s="347"/>
    </row>
    <row r="6" spans="1:17" ht="28.5" customHeight="1" x14ac:dyDescent="0.2">
      <c r="B6" s="42">
        <v>1</v>
      </c>
      <c r="C6" s="43">
        <f ca="1">IFERROR(INDIRECT("個票"&amp;$B6&amp;"！$Ag$4"),"")</f>
        <v>0</v>
      </c>
      <c r="D6" s="43">
        <f ca="1">IFERROR(INDIRECT("個票"&amp;$B6&amp;"！$L$4"),"")</f>
        <v>0</v>
      </c>
      <c r="E6" s="42">
        <f ca="1">IFERROR(INDIRECT("個票"&amp;$B6&amp;"！$L$5"),"")</f>
        <v>0</v>
      </c>
      <c r="F6" s="44">
        <f ca="1">IF(G6&lt;&gt;0,IFERROR(INDIRECT("個票"&amp;$B6&amp;"！$o$14"),""),0)</f>
        <v>0</v>
      </c>
      <c r="G6" s="44">
        <f ca="1">IFERROR(INDIRECT("個票"&amp;$B6&amp;"！$y$14"),"")</f>
        <v>0</v>
      </c>
      <c r="H6" s="44">
        <f ca="1">IFERROR(INDIRECT("個票"&amp;$B6&amp;"！$Ai$14"),"")</f>
        <v>0</v>
      </c>
      <c r="I6" s="45">
        <f ca="1">SUM(MIN(F6:G6),H6)</f>
        <v>0</v>
      </c>
      <c r="J6" s="44" t="str">
        <f ca="1">IFERROR(INDIRECT("個票"&amp;$B6&amp;"！$y$70"),"")</f>
        <v/>
      </c>
      <c r="K6" s="44">
        <f ca="1">IFERROR(INDIRECT("個票"&amp;$B6&amp;"！$Ai$70"),"")</f>
        <v>0</v>
      </c>
      <c r="L6" s="45">
        <f ca="1">MIN(J6:K6)</f>
        <v>0</v>
      </c>
      <c r="M6" s="46">
        <f ca="1">IF(N6&lt;&gt;0,IFERROR(INDIRECT("個票"&amp;$B6&amp;"！$aa$105"),""),0)</f>
        <v>0</v>
      </c>
      <c r="N6" s="44">
        <f ca="1">IFERROR(INDIRECT("個票"&amp;$B6&amp;"！$ai$105"),"")</f>
        <v>0</v>
      </c>
      <c r="O6" s="45">
        <f ca="1">MIN(M6:N6)</f>
        <v>0</v>
      </c>
      <c r="P6" s="47">
        <f t="shared" ref="P6:P21" ca="1" si="0">SUM(I6,L6,O6)</f>
        <v>0</v>
      </c>
      <c r="Q6" s="48"/>
    </row>
    <row r="7" spans="1:17" ht="28.5" customHeight="1" x14ac:dyDescent="0.2">
      <c r="B7" s="42">
        <v>2</v>
      </c>
      <c r="C7" s="43" t="str">
        <f t="shared" ref="C7:C20" ca="1" si="1">IFERROR(INDIRECT("個票"&amp;$B7&amp;"！$Ag$4"),"")</f>
        <v/>
      </c>
      <c r="D7" s="43" t="str">
        <f t="shared" ref="D7:D20" ca="1" si="2">IFERROR(INDIRECT("個票"&amp;$B7&amp;"！$L$4"),"")</f>
        <v/>
      </c>
      <c r="E7" s="42" t="str">
        <f t="shared" ref="E7:E20" ca="1" si="3">IFERROR(INDIRECT("個票"&amp;$B7&amp;"！$L$5"),"")</f>
        <v/>
      </c>
      <c r="F7" s="44" t="str">
        <f t="shared" ref="F7:F20" ca="1" si="4">IF(G7&lt;&gt;0,IFERROR(INDIRECT("個票"&amp;$B7&amp;"！$o$14"),""),0)</f>
        <v/>
      </c>
      <c r="G7" s="44" t="str">
        <f t="shared" ref="G7:G20" ca="1" si="5">IFERROR(INDIRECT("個票"&amp;$B7&amp;"！$y$14"),"")</f>
        <v/>
      </c>
      <c r="H7" s="44" t="str">
        <f t="shared" ref="H7:H20" ca="1" si="6">IFERROR(INDIRECT("個票"&amp;$B7&amp;"！$Ai$14"),"")</f>
        <v/>
      </c>
      <c r="I7" s="45">
        <f t="shared" ref="I7:I19" ca="1" si="7">SUM(MIN(F7:G7),H7)</f>
        <v>0</v>
      </c>
      <c r="J7" s="44" t="str">
        <f t="shared" ref="J7:J20" ca="1" si="8">IFERROR(INDIRECT("個票"&amp;$B7&amp;"！$y$70"),"")</f>
        <v/>
      </c>
      <c r="K7" s="44" t="str">
        <f t="shared" ref="K7:K20" ca="1" si="9">IFERROR(INDIRECT("個票"&amp;$B7&amp;"！$Ai$70"),"")</f>
        <v/>
      </c>
      <c r="L7" s="45">
        <f t="shared" ref="L7:L19" ca="1" si="10">MIN(J7:K7)</f>
        <v>0</v>
      </c>
      <c r="M7" s="46" t="str">
        <f t="shared" ref="M7:M20" ca="1" si="11">IF(N7&lt;&gt;0,IFERROR(INDIRECT("個票"&amp;$B7&amp;"！$aa$105"),""),0)</f>
        <v/>
      </c>
      <c r="N7" s="44" t="str">
        <f t="shared" ref="N7:N20" ca="1" si="12">IFERROR(INDIRECT("個票"&amp;$B7&amp;"！$ai$105"),"")</f>
        <v/>
      </c>
      <c r="O7" s="45">
        <f t="shared" ref="O7:O19" ca="1" si="13">MIN(M7:N7)</f>
        <v>0</v>
      </c>
      <c r="P7" s="47">
        <f t="shared" ref="P7:P19" ca="1" si="14">SUM(I7,L7,O7)</f>
        <v>0</v>
      </c>
      <c r="Q7" s="48"/>
    </row>
    <row r="8" spans="1:17" ht="28.5" customHeight="1" x14ac:dyDescent="0.2">
      <c r="B8" s="42">
        <v>3</v>
      </c>
      <c r="C8" s="43" t="str">
        <f t="shared" ca="1" si="1"/>
        <v/>
      </c>
      <c r="D8" s="43" t="str">
        <f t="shared" ca="1" si="2"/>
        <v/>
      </c>
      <c r="E8" s="42" t="str">
        <f t="shared" ca="1" si="3"/>
        <v/>
      </c>
      <c r="F8" s="44" t="str">
        <f t="shared" ca="1" si="4"/>
        <v/>
      </c>
      <c r="G8" s="44" t="str">
        <f t="shared" ca="1" si="5"/>
        <v/>
      </c>
      <c r="H8" s="44" t="str">
        <f t="shared" ca="1" si="6"/>
        <v/>
      </c>
      <c r="I8" s="45">
        <f t="shared" ca="1" si="7"/>
        <v>0</v>
      </c>
      <c r="J8" s="44" t="str">
        <f t="shared" ca="1" si="8"/>
        <v/>
      </c>
      <c r="K8" s="44" t="str">
        <f t="shared" ca="1" si="9"/>
        <v/>
      </c>
      <c r="L8" s="45">
        <f t="shared" ca="1" si="10"/>
        <v>0</v>
      </c>
      <c r="M8" s="46" t="str">
        <f t="shared" ca="1" si="11"/>
        <v/>
      </c>
      <c r="N8" s="44" t="str">
        <f t="shared" ca="1" si="12"/>
        <v/>
      </c>
      <c r="O8" s="45">
        <f t="shared" ca="1" si="13"/>
        <v>0</v>
      </c>
      <c r="P8" s="47">
        <f t="shared" ca="1" si="14"/>
        <v>0</v>
      </c>
      <c r="Q8" s="48"/>
    </row>
    <row r="9" spans="1:17" ht="28.5" customHeight="1" x14ac:dyDescent="0.2">
      <c r="B9" s="42">
        <v>4</v>
      </c>
      <c r="C9" s="43" t="str">
        <f t="shared" ca="1" si="1"/>
        <v/>
      </c>
      <c r="D9" s="43" t="str">
        <f t="shared" ca="1" si="2"/>
        <v/>
      </c>
      <c r="E9" s="42" t="str">
        <f t="shared" ca="1" si="3"/>
        <v/>
      </c>
      <c r="F9" s="44" t="str">
        <f t="shared" ca="1" si="4"/>
        <v/>
      </c>
      <c r="G9" s="44" t="str">
        <f t="shared" ca="1" si="5"/>
        <v/>
      </c>
      <c r="H9" s="44" t="str">
        <f t="shared" ca="1" si="6"/>
        <v/>
      </c>
      <c r="I9" s="45">
        <f t="shared" ca="1" si="7"/>
        <v>0</v>
      </c>
      <c r="J9" s="44" t="str">
        <f t="shared" ca="1" si="8"/>
        <v/>
      </c>
      <c r="K9" s="44" t="str">
        <f t="shared" ca="1" si="9"/>
        <v/>
      </c>
      <c r="L9" s="45">
        <f t="shared" ca="1" si="10"/>
        <v>0</v>
      </c>
      <c r="M9" s="46" t="str">
        <f t="shared" ca="1" si="11"/>
        <v/>
      </c>
      <c r="N9" s="44" t="str">
        <f t="shared" ca="1" si="12"/>
        <v/>
      </c>
      <c r="O9" s="45">
        <f t="shared" ca="1" si="13"/>
        <v>0</v>
      </c>
      <c r="P9" s="47">
        <f t="shared" ca="1" si="14"/>
        <v>0</v>
      </c>
      <c r="Q9" s="48"/>
    </row>
    <row r="10" spans="1:17" ht="28.5" customHeight="1" x14ac:dyDescent="0.2">
      <c r="B10" s="42">
        <v>5</v>
      </c>
      <c r="C10" s="43" t="str">
        <f t="shared" ca="1" si="1"/>
        <v/>
      </c>
      <c r="D10" s="43" t="str">
        <f t="shared" ca="1" si="2"/>
        <v/>
      </c>
      <c r="E10" s="42" t="str">
        <f t="shared" ca="1" si="3"/>
        <v/>
      </c>
      <c r="F10" s="44" t="str">
        <f t="shared" ca="1" si="4"/>
        <v/>
      </c>
      <c r="G10" s="44" t="str">
        <f t="shared" ca="1" si="5"/>
        <v/>
      </c>
      <c r="H10" s="44" t="str">
        <f t="shared" ca="1" si="6"/>
        <v/>
      </c>
      <c r="I10" s="45">
        <f t="shared" ca="1" si="7"/>
        <v>0</v>
      </c>
      <c r="J10" s="44" t="str">
        <f t="shared" ca="1" si="8"/>
        <v/>
      </c>
      <c r="K10" s="44" t="str">
        <f t="shared" ca="1" si="9"/>
        <v/>
      </c>
      <c r="L10" s="45">
        <f t="shared" ca="1" si="10"/>
        <v>0</v>
      </c>
      <c r="M10" s="46" t="str">
        <f t="shared" ca="1" si="11"/>
        <v/>
      </c>
      <c r="N10" s="44" t="str">
        <f t="shared" ca="1" si="12"/>
        <v/>
      </c>
      <c r="O10" s="45">
        <f t="shared" ca="1" si="13"/>
        <v>0</v>
      </c>
      <c r="P10" s="47">
        <f t="shared" ca="1" si="14"/>
        <v>0</v>
      </c>
      <c r="Q10" s="48"/>
    </row>
    <row r="11" spans="1:17" ht="28.5" customHeight="1" x14ac:dyDescent="0.2">
      <c r="B11" s="42">
        <v>6</v>
      </c>
      <c r="C11" s="43" t="str">
        <f t="shared" ca="1" si="1"/>
        <v/>
      </c>
      <c r="D11" s="43" t="str">
        <f t="shared" ca="1" si="2"/>
        <v/>
      </c>
      <c r="E11" s="42" t="str">
        <f t="shared" ca="1" si="3"/>
        <v/>
      </c>
      <c r="F11" s="44" t="str">
        <f t="shared" ca="1" si="4"/>
        <v/>
      </c>
      <c r="G11" s="44" t="str">
        <f t="shared" ca="1" si="5"/>
        <v/>
      </c>
      <c r="H11" s="44" t="str">
        <f t="shared" ca="1" si="6"/>
        <v/>
      </c>
      <c r="I11" s="45">
        <f t="shared" ca="1" si="7"/>
        <v>0</v>
      </c>
      <c r="J11" s="44" t="str">
        <f t="shared" ca="1" si="8"/>
        <v/>
      </c>
      <c r="K11" s="44" t="str">
        <f t="shared" ca="1" si="9"/>
        <v/>
      </c>
      <c r="L11" s="45">
        <f t="shared" ca="1" si="10"/>
        <v>0</v>
      </c>
      <c r="M11" s="46" t="str">
        <f t="shared" ca="1" si="11"/>
        <v/>
      </c>
      <c r="N11" s="44" t="str">
        <f t="shared" ca="1" si="12"/>
        <v/>
      </c>
      <c r="O11" s="45">
        <f t="shared" ca="1" si="13"/>
        <v>0</v>
      </c>
      <c r="P11" s="47">
        <f t="shared" ca="1" si="14"/>
        <v>0</v>
      </c>
      <c r="Q11" s="48"/>
    </row>
    <row r="12" spans="1:17" ht="28.5" customHeight="1" x14ac:dyDescent="0.2">
      <c r="B12" s="42">
        <v>7</v>
      </c>
      <c r="C12" s="43" t="str">
        <f t="shared" ca="1" si="1"/>
        <v/>
      </c>
      <c r="D12" s="43" t="str">
        <f t="shared" ca="1" si="2"/>
        <v/>
      </c>
      <c r="E12" s="42" t="str">
        <f t="shared" ca="1" si="3"/>
        <v/>
      </c>
      <c r="F12" s="44" t="str">
        <f t="shared" ca="1" si="4"/>
        <v/>
      </c>
      <c r="G12" s="44" t="str">
        <f t="shared" ca="1" si="5"/>
        <v/>
      </c>
      <c r="H12" s="44" t="str">
        <f t="shared" ca="1" si="6"/>
        <v/>
      </c>
      <c r="I12" s="45">
        <f t="shared" ca="1" si="7"/>
        <v>0</v>
      </c>
      <c r="J12" s="44" t="str">
        <f t="shared" ca="1" si="8"/>
        <v/>
      </c>
      <c r="K12" s="44" t="str">
        <f t="shared" ca="1" si="9"/>
        <v/>
      </c>
      <c r="L12" s="45">
        <f t="shared" ca="1" si="10"/>
        <v>0</v>
      </c>
      <c r="M12" s="46" t="str">
        <f t="shared" ca="1" si="11"/>
        <v/>
      </c>
      <c r="N12" s="44" t="str">
        <f t="shared" ca="1" si="12"/>
        <v/>
      </c>
      <c r="O12" s="45">
        <f t="shared" ca="1" si="13"/>
        <v>0</v>
      </c>
      <c r="P12" s="47">
        <f t="shared" ca="1" si="14"/>
        <v>0</v>
      </c>
      <c r="Q12" s="48"/>
    </row>
    <row r="13" spans="1:17" ht="28.5" customHeight="1" x14ac:dyDescent="0.2">
      <c r="B13" s="42">
        <v>8</v>
      </c>
      <c r="C13" s="43" t="str">
        <f t="shared" ca="1" si="1"/>
        <v/>
      </c>
      <c r="D13" s="43" t="str">
        <f t="shared" ca="1" si="2"/>
        <v/>
      </c>
      <c r="E13" s="42" t="str">
        <f t="shared" ca="1" si="3"/>
        <v/>
      </c>
      <c r="F13" s="44" t="str">
        <f t="shared" ca="1" si="4"/>
        <v/>
      </c>
      <c r="G13" s="44" t="str">
        <f t="shared" ca="1" si="5"/>
        <v/>
      </c>
      <c r="H13" s="44" t="str">
        <f t="shared" ca="1" si="6"/>
        <v/>
      </c>
      <c r="I13" s="45">
        <f t="shared" ca="1" si="7"/>
        <v>0</v>
      </c>
      <c r="J13" s="44" t="str">
        <f t="shared" ca="1" si="8"/>
        <v/>
      </c>
      <c r="K13" s="44" t="str">
        <f t="shared" ca="1" si="9"/>
        <v/>
      </c>
      <c r="L13" s="45">
        <f t="shared" ca="1" si="10"/>
        <v>0</v>
      </c>
      <c r="M13" s="46" t="str">
        <f t="shared" ca="1" si="11"/>
        <v/>
      </c>
      <c r="N13" s="44" t="str">
        <f t="shared" ca="1" si="12"/>
        <v/>
      </c>
      <c r="O13" s="45">
        <f t="shared" ca="1" si="13"/>
        <v>0</v>
      </c>
      <c r="P13" s="47">
        <f t="shared" ca="1" si="14"/>
        <v>0</v>
      </c>
      <c r="Q13" s="48"/>
    </row>
    <row r="14" spans="1:17" ht="28.5" customHeight="1" x14ac:dyDescent="0.2">
      <c r="B14" s="42">
        <v>9</v>
      </c>
      <c r="C14" s="43" t="str">
        <f t="shared" ca="1" si="1"/>
        <v/>
      </c>
      <c r="D14" s="43" t="str">
        <f t="shared" ca="1" si="2"/>
        <v/>
      </c>
      <c r="E14" s="42" t="str">
        <f t="shared" ca="1" si="3"/>
        <v/>
      </c>
      <c r="F14" s="44" t="str">
        <f t="shared" ca="1" si="4"/>
        <v/>
      </c>
      <c r="G14" s="44" t="str">
        <f t="shared" ca="1" si="5"/>
        <v/>
      </c>
      <c r="H14" s="44" t="str">
        <f t="shared" ca="1" si="6"/>
        <v/>
      </c>
      <c r="I14" s="45">
        <f t="shared" ca="1" si="7"/>
        <v>0</v>
      </c>
      <c r="J14" s="44" t="str">
        <f t="shared" ca="1" si="8"/>
        <v/>
      </c>
      <c r="K14" s="44" t="str">
        <f t="shared" ca="1" si="9"/>
        <v/>
      </c>
      <c r="L14" s="45">
        <f t="shared" ca="1" si="10"/>
        <v>0</v>
      </c>
      <c r="M14" s="46" t="str">
        <f t="shared" ca="1" si="11"/>
        <v/>
      </c>
      <c r="N14" s="44" t="str">
        <f t="shared" ca="1" si="12"/>
        <v/>
      </c>
      <c r="O14" s="45">
        <f t="shared" ca="1" si="13"/>
        <v>0</v>
      </c>
      <c r="P14" s="47">
        <f t="shared" ca="1" si="14"/>
        <v>0</v>
      </c>
      <c r="Q14" s="48"/>
    </row>
    <row r="15" spans="1:17" ht="28.5" customHeight="1" x14ac:dyDescent="0.2">
      <c r="B15" s="42">
        <v>10</v>
      </c>
      <c r="C15" s="43" t="str">
        <f t="shared" ca="1" si="1"/>
        <v/>
      </c>
      <c r="D15" s="43" t="str">
        <f t="shared" ca="1" si="2"/>
        <v/>
      </c>
      <c r="E15" s="42" t="str">
        <f t="shared" ca="1" si="3"/>
        <v/>
      </c>
      <c r="F15" s="44" t="str">
        <f t="shared" ca="1" si="4"/>
        <v/>
      </c>
      <c r="G15" s="44" t="str">
        <f t="shared" ca="1" si="5"/>
        <v/>
      </c>
      <c r="H15" s="44" t="str">
        <f t="shared" ca="1" si="6"/>
        <v/>
      </c>
      <c r="I15" s="45">
        <f t="shared" ca="1" si="7"/>
        <v>0</v>
      </c>
      <c r="J15" s="44" t="str">
        <f t="shared" ca="1" si="8"/>
        <v/>
      </c>
      <c r="K15" s="44" t="str">
        <f t="shared" ca="1" si="9"/>
        <v/>
      </c>
      <c r="L15" s="45">
        <f t="shared" ca="1" si="10"/>
        <v>0</v>
      </c>
      <c r="M15" s="46" t="str">
        <f t="shared" ca="1" si="11"/>
        <v/>
      </c>
      <c r="N15" s="44" t="str">
        <f t="shared" ca="1" si="12"/>
        <v/>
      </c>
      <c r="O15" s="45">
        <f t="shared" ca="1" si="13"/>
        <v>0</v>
      </c>
      <c r="P15" s="47">
        <f t="shared" ca="1" si="14"/>
        <v>0</v>
      </c>
      <c r="Q15" s="48"/>
    </row>
    <row r="16" spans="1:17" ht="28.5" customHeight="1" x14ac:dyDescent="0.2">
      <c r="B16" s="42">
        <v>11</v>
      </c>
      <c r="C16" s="43" t="str">
        <f t="shared" ca="1" si="1"/>
        <v/>
      </c>
      <c r="D16" s="43" t="str">
        <f t="shared" ca="1" si="2"/>
        <v/>
      </c>
      <c r="E16" s="42" t="str">
        <f t="shared" ca="1" si="3"/>
        <v/>
      </c>
      <c r="F16" s="44" t="str">
        <f t="shared" ca="1" si="4"/>
        <v/>
      </c>
      <c r="G16" s="44" t="str">
        <f t="shared" ca="1" si="5"/>
        <v/>
      </c>
      <c r="H16" s="44" t="str">
        <f t="shared" ca="1" si="6"/>
        <v/>
      </c>
      <c r="I16" s="45">
        <f t="shared" ca="1" si="7"/>
        <v>0</v>
      </c>
      <c r="J16" s="44" t="str">
        <f t="shared" ca="1" si="8"/>
        <v/>
      </c>
      <c r="K16" s="44" t="str">
        <f t="shared" ca="1" si="9"/>
        <v/>
      </c>
      <c r="L16" s="45">
        <f t="shared" ca="1" si="10"/>
        <v>0</v>
      </c>
      <c r="M16" s="46" t="str">
        <f t="shared" ca="1" si="11"/>
        <v/>
      </c>
      <c r="N16" s="44" t="str">
        <f t="shared" ca="1" si="12"/>
        <v/>
      </c>
      <c r="O16" s="45">
        <f t="shared" ca="1" si="13"/>
        <v>0</v>
      </c>
      <c r="P16" s="47">
        <f t="shared" ca="1" si="14"/>
        <v>0</v>
      </c>
      <c r="Q16" s="48"/>
    </row>
    <row r="17" spans="1:17" ht="28.5" customHeight="1" x14ac:dyDescent="0.2">
      <c r="B17" s="42">
        <v>12</v>
      </c>
      <c r="C17" s="43" t="str">
        <f t="shared" ca="1" si="1"/>
        <v/>
      </c>
      <c r="D17" s="43" t="str">
        <f t="shared" ca="1" si="2"/>
        <v/>
      </c>
      <c r="E17" s="42" t="str">
        <f t="shared" ca="1" si="3"/>
        <v/>
      </c>
      <c r="F17" s="44" t="str">
        <f t="shared" ca="1" si="4"/>
        <v/>
      </c>
      <c r="G17" s="44" t="str">
        <f t="shared" ca="1" si="5"/>
        <v/>
      </c>
      <c r="H17" s="44" t="str">
        <f t="shared" ca="1" si="6"/>
        <v/>
      </c>
      <c r="I17" s="45">
        <f t="shared" ca="1" si="7"/>
        <v>0</v>
      </c>
      <c r="J17" s="44" t="str">
        <f t="shared" ca="1" si="8"/>
        <v/>
      </c>
      <c r="K17" s="44" t="str">
        <f t="shared" ca="1" si="9"/>
        <v/>
      </c>
      <c r="L17" s="45">
        <f t="shared" ca="1" si="10"/>
        <v>0</v>
      </c>
      <c r="M17" s="46" t="str">
        <f t="shared" ca="1" si="11"/>
        <v/>
      </c>
      <c r="N17" s="44" t="str">
        <f t="shared" ca="1" si="12"/>
        <v/>
      </c>
      <c r="O17" s="45">
        <f t="shared" ca="1" si="13"/>
        <v>0</v>
      </c>
      <c r="P17" s="47">
        <f t="shared" ca="1" si="14"/>
        <v>0</v>
      </c>
      <c r="Q17" s="48"/>
    </row>
    <row r="18" spans="1:17" ht="28.5" customHeight="1" x14ac:dyDescent="0.2">
      <c r="B18" s="42">
        <v>13</v>
      </c>
      <c r="C18" s="43" t="str">
        <f t="shared" ca="1" si="1"/>
        <v/>
      </c>
      <c r="D18" s="43" t="str">
        <f t="shared" ca="1" si="2"/>
        <v/>
      </c>
      <c r="E18" s="42" t="str">
        <f t="shared" ca="1" si="3"/>
        <v/>
      </c>
      <c r="F18" s="44" t="str">
        <f t="shared" ca="1" si="4"/>
        <v/>
      </c>
      <c r="G18" s="44" t="str">
        <f t="shared" ca="1" si="5"/>
        <v/>
      </c>
      <c r="H18" s="44" t="str">
        <f t="shared" ca="1" si="6"/>
        <v/>
      </c>
      <c r="I18" s="45">
        <f t="shared" ca="1" si="7"/>
        <v>0</v>
      </c>
      <c r="J18" s="44" t="str">
        <f t="shared" ca="1" si="8"/>
        <v/>
      </c>
      <c r="K18" s="44" t="str">
        <f t="shared" ca="1" si="9"/>
        <v/>
      </c>
      <c r="L18" s="45">
        <f t="shared" ca="1" si="10"/>
        <v>0</v>
      </c>
      <c r="M18" s="46" t="str">
        <f t="shared" ca="1" si="11"/>
        <v/>
      </c>
      <c r="N18" s="44" t="str">
        <f t="shared" ca="1" si="12"/>
        <v/>
      </c>
      <c r="O18" s="45">
        <f t="shared" ca="1" si="13"/>
        <v>0</v>
      </c>
      <c r="P18" s="47">
        <f t="shared" ca="1" si="14"/>
        <v>0</v>
      </c>
      <c r="Q18" s="48"/>
    </row>
    <row r="19" spans="1:17" ht="28.5" customHeight="1" x14ac:dyDescent="0.2">
      <c r="B19" s="42">
        <v>14</v>
      </c>
      <c r="C19" s="43" t="str">
        <f t="shared" ca="1" si="1"/>
        <v/>
      </c>
      <c r="D19" s="43" t="str">
        <f t="shared" ca="1" si="2"/>
        <v/>
      </c>
      <c r="E19" s="42" t="str">
        <f t="shared" ca="1" si="3"/>
        <v/>
      </c>
      <c r="F19" s="44" t="str">
        <f t="shared" ca="1" si="4"/>
        <v/>
      </c>
      <c r="G19" s="44" t="str">
        <f t="shared" ca="1" si="5"/>
        <v/>
      </c>
      <c r="H19" s="44" t="str">
        <f t="shared" ca="1" si="6"/>
        <v/>
      </c>
      <c r="I19" s="45">
        <f t="shared" ca="1" si="7"/>
        <v>0</v>
      </c>
      <c r="J19" s="44" t="str">
        <f t="shared" ca="1" si="8"/>
        <v/>
      </c>
      <c r="K19" s="44" t="str">
        <f t="shared" ca="1" si="9"/>
        <v/>
      </c>
      <c r="L19" s="45">
        <f t="shared" ca="1" si="10"/>
        <v>0</v>
      </c>
      <c r="M19" s="46" t="str">
        <f t="shared" ca="1" si="11"/>
        <v/>
      </c>
      <c r="N19" s="44" t="str">
        <f t="shared" ca="1" si="12"/>
        <v/>
      </c>
      <c r="O19" s="45">
        <f t="shared" ca="1" si="13"/>
        <v>0</v>
      </c>
      <c r="P19" s="47">
        <f t="shared" ca="1" si="14"/>
        <v>0</v>
      </c>
      <c r="Q19" s="48"/>
    </row>
    <row r="20" spans="1:17" ht="28.5" customHeight="1" thickBot="1" x14ac:dyDescent="0.25">
      <c r="B20" s="49">
        <v>15</v>
      </c>
      <c r="C20" s="50" t="str">
        <f t="shared" ca="1" si="1"/>
        <v/>
      </c>
      <c r="D20" s="50" t="str">
        <f t="shared" ca="1" si="2"/>
        <v/>
      </c>
      <c r="E20" s="49" t="str">
        <f t="shared" ca="1" si="3"/>
        <v/>
      </c>
      <c r="F20" s="44" t="str">
        <f t="shared" ca="1" si="4"/>
        <v/>
      </c>
      <c r="G20" s="44" t="str">
        <f t="shared" ca="1" si="5"/>
        <v/>
      </c>
      <c r="H20" s="44" t="str">
        <f t="shared" ca="1" si="6"/>
        <v/>
      </c>
      <c r="I20" s="51">
        <f t="shared" ref="I20" ca="1" si="15">SUM(MIN(F20:G20),H20)</f>
        <v>0</v>
      </c>
      <c r="J20" s="44" t="str">
        <f t="shared" ca="1" si="8"/>
        <v/>
      </c>
      <c r="K20" s="44" t="str">
        <f t="shared" ca="1" si="9"/>
        <v/>
      </c>
      <c r="L20" s="51">
        <f t="shared" ref="L20" ca="1" si="16">MIN(J20:K20)</f>
        <v>0</v>
      </c>
      <c r="M20" s="46" t="str">
        <f t="shared" ca="1" si="11"/>
        <v/>
      </c>
      <c r="N20" s="44" t="str">
        <f t="shared" ca="1" si="12"/>
        <v/>
      </c>
      <c r="O20" s="52">
        <f t="shared" ref="O20" ca="1" si="17">MIN(M20:N20)</f>
        <v>0</v>
      </c>
      <c r="P20" s="51">
        <f t="shared" ref="P20" ca="1" si="18">SUM(I20,L20,O20)</f>
        <v>0</v>
      </c>
      <c r="Q20" s="53"/>
    </row>
    <row r="21" spans="1:17" ht="28.5" customHeight="1" thickTop="1" thickBot="1" x14ac:dyDescent="0.25">
      <c r="B21" s="344" t="s">
        <v>75</v>
      </c>
      <c r="C21" s="345"/>
      <c r="D21" s="345"/>
      <c r="E21" s="345"/>
      <c r="F21" s="54"/>
      <c r="G21" s="54"/>
      <c r="H21" s="54"/>
      <c r="I21" s="55">
        <f ca="1">SUM(I6:I20)</f>
        <v>0</v>
      </c>
      <c r="J21" s="54"/>
      <c r="K21" s="54"/>
      <c r="L21" s="55">
        <f ca="1">SUM(L6:L20)</f>
        <v>0</v>
      </c>
      <c r="M21" s="56"/>
      <c r="N21" s="54"/>
      <c r="O21" s="57">
        <f ca="1">SUM(O6:O20)</f>
        <v>0</v>
      </c>
      <c r="P21" s="57">
        <f t="shared" ca="1" si="0"/>
        <v>0</v>
      </c>
      <c r="Q21" s="58"/>
    </row>
    <row r="22" spans="1:17" ht="19.5" customHeight="1" x14ac:dyDescent="0.2"/>
    <row r="23" spans="1:17" s="59" customFormat="1" ht="18" customHeight="1" x14ac:dyDescent="0.2">
      <c r="A23" s="1" t="s">
        <v>74</v>
      </c>
      <c r="B23" s="1"/>
      <c r="C23" s="1"/>
      <c r="D23" s="1"/>
      <c r="O23" s="201"/>
      <c r="P23" s="201"/>
    </row>
    <row r="24" spans="1:17" s="59" customFormat="1" ht="16.5" customHeight="1" x14ac:dyDescent="0.2">
      <c r="A24" s="1"/>
      <c r="B24" s="60">
        <v>1</v>
      </c>
      <c r="C24" s="4" t="s">
        <v>77</v>
      </c>
      <c r="D24" s="1"/>
    </row>
    <row r="25" spans="1:17" s="62" customFormat="1" ht="16.5" customHeight="1" x14ac:dyDescent="0.2">
      <c r="A25" s="22"/>
      <c r="B25" s="61">
        <v>2</v>
      </c>
      <c r="C25" s="4" t="s">
        <v>209</v>
      </c>
      <c r="D25" s="22"/>
    </row>
    <row r="26" spans="1:17" s="62" customFormat="1" ht="16.5" customHeight="1" x14ac:dyDescent="0.2">
      <c r="A26" s="22"/>
      <c r="B26" s="61">
        <v>3</v>
      </c>
      <c r="C26" s="4" t="s">
        <v>216</v>
      </c>
      <c r="D26" s="22"/>
    </row>
    <row r="27" spans="1:17" s="62" customFormat="1" ht="16.5" customHeight="1" x14ac:dyDescent="0.2">
      <c r="A27" s="22"/>
      <c r="B27" s="63">
        <v>4</v>
      </c>
      <c r="C27" s="343" t="s">
        <v>228</v>
      </c>
      <c r="D27" s="343"/>
      <c r="E27" s="343"/>
      <c r="F27" s="343"/>
      <c r="G27" s="343"/>
      <c r="H27" s="343"/>
      <c r="I27" s="343"/>
      <c r="J27" s="343"/>
      <c r="K27" s="343"/>
      <c r="L27" s="343"/>
      <c r="M27" s="343"/>
      <c r="N27" s="343"/>
      <c r="O27" s="343"/>
      <c r="P27" s="343"/>
      <c r="Q27" s="343"/>
    </row>
    <row r="28" spans="1:17" s="62" customFormat="1" ht="16.5" customHeight="1" x14ac:dyDescent="0.2">
      <c r="A28" s="22"/>
      <c r="B28" s="63">
        <v>5</v>
      </c>
      <c r="C28" s="5" t="s">
        <v>229</v>
      </c>
      <c r="D28" s="22"/>
    </row>
    <row r="29" spans="1:17" s="59" customFormat="1" ht="22.5" customHeight="1" x14ac:dyDescent="0.2"/>
    <row r="30" spans="1:17" s="59" customFormat="1" ht="22.5" customHeight="1" x14ac:dyDescent="0.2"/>
    <row r="31" spans="1:17" s="59" customFormat="1" ht="22.5" customHeight="1" x14ac:dyDescent="0.2"/>
    <row r="32" spans="1:17" s="59" customFormat="1" ht="22.5" customHeight="1" x14ac:dyDescent="0.2"/>
    <row r="33" s="59" customFormat="1" ht="22.5" customHeight="1" x14ac:dyDescent="0.2"/>
    <row r="34" s="59" customFormat="1" ht="22.5" customHeight="1" x14ac:dyDescent="0.2"/>
    <row r="35" s="59" customFormat="1" ht="22.5" customHeight="1" x14ac:dyDescent="0.2"/>
    <row r="36" s="59" customFormat="1" ht="22.5" customHeight="1" x14ac:dyDescent="0.2"/>
    <row r="37" s="59" customFormat="1" ht="22.5" customHeight="1" x14ac:dyDescent="0.2"/>
    <row r="38" s="59" customFormat="1" ht="22.5" customHeight="1" x14ac:dyDescent="0.2"/>
    <row r="39" s="59" customFormat="1" ht="22.5" customHeight="1" x14ac:dyDescent="0.2"/>
  </sheetData>
  <sheetProtection password="DB69" sheet="1" objects="1" scenarios="1"/>
  <mergeCells count="11">
    <mergeCell ref="C27:Q27"/>
    <mergeCell ref="B21:E21"/>
    <mergeCell ref="P4:P5"/>
    <mergeCell ref="Q4:Q5"/>
    <mergeCell ref="B4:B5"/>
    <mergeCell ref="C4:C5"/>
    <mergeCell ref="D4:D5"/>
    <mergeCell ref="E4:E5"/>
    <mergeCell ref="F4:I4"/>
    <mergeCell ref="M4:O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I203"/>
  <sheetViews>
    <sheetView showGridLines="0" view="pageBreakPreview" zoomScaleNormal="100" zoomScaleSheetLayoutView="100" workbookViewId="0">
      <selection activeCell="A2" sqref="A2"/>
    </sheetView>
  </sheetViews>
  <sheetFormatPr defaultColWidth="2.21875" defaultRowHeight="13.2" x14ac:dyDescent="0.2"/>
  <cols>
    <col min="1" max="1" width="2.21875" style="22" customWidth="1"/>
    <col min="2" max="5" width="2.33203125" style="22" customWidth="1"/>
    <col min="6" max="7" width="2.33203125" style="22" bestFit="1" customWidth="1"/>
    <col min="8" max="40" width="2.21875" style="22"/>
    <col min="41" max="47" width="2.21875" style="22" customWidth="1"/>
    <col min="48" max="52" width="2.21875" style="22"/>
    <col min="53" max="53" width="4.109375" style="22" bestFit="1" customWidth="1"/>
    <col min="54" max="54" width="2.21875" style="22"/>
    <col min="55" max="60" width="7.21875" style="23" customWidth="1"/>
    <col min="61" max="16384" width="2.21875" style="22"/>
  </cols>
  <sheetData>
    <row r="1" spans="1:61" x14ac:dyDescent="0.2">
      <c r="A1" s="64" t="s">
        <v>227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BI1" s="24"/>
    </row>
    <row r="2" spans="1:61" x14ac:dyDescent="0.2">
      <c r="A2" s="65"/>
      <c r="B2" s="66" t="s">
        <v>198</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BI2" s="25"/>
    </row>
    <row r="3" spans="1:61" s="3" customFormat="1" ht="12" customHeight="1" x14ac:dyDescent="0.2">
      <c r="A3" s="412" t="s">
        <v>36</v>
      </c>
      <c r="B3" s="67" t="s">
        <v>0</v>
      </c>
      <c r="C3" s="68"/>
      <c r="D3" s="68"/>
      <c r="E3" s="69"/>
      <c r="F3" s="69"/>
      <c r="G3" s="69"/>
      <c r="H3" s="69"/>
      <c r="I3" s="69"/>
      <c r="J3" s="69"/>
      <c r="K3" s="70"/>
      <c r="L3" s="402"/>
      <c r="M3" s="403"/>
      <c r="N3" s="403"/>
      <c r="O3" s="403"/>
      <c r="P3" s="403"/>
      <c r="Q3" s="403"/>
      <c r="R3" s="403"/>
      <c r="S3" s="403"/>
      <c r="T3" s="403"/>
      <c r="U3" s="403"/>
      <c r="V3" s="403"/>
      <c r="W3" s="403"/>
      <c r="X3" s="403"/>
      <c r="Y3" s="403"/>
      <c r="Z3" s="403"/>
      <c r="AA3" s="403"/>
      <c r="AB3" s="403"/>
      <c r="AC3" s="403"/>
      <c r="AD3" s="403"/>
      <c r="AE3" s="403"/>
      <c r="AF3" s="404"/>
      <c r="AG3" s="418" t="s">
        <v>64</v>
      </c>
      <c r="AH3" s="369"/>
      <c r="AI3" s="369"/>
      <c r="AJ3" s="369"/>
      <c r="AK3" s="369"/>
      <c r="AL3" s="369"/>
      <c r="AM3" s="370"/>
      <c r="AN3" s="64"/>
      <c r="BC3" s="23"/>
      <c r="BD3" s="23"/>
      <c r="BE3" s="23"/>
      <c r="BF3" s="23"/>
      <c r="BG3" s="23"/>
      <c r="BH3" s="23"/>
      <c r="BI3" s="25"/>
    </row>
    <row r="4" spans="1:61" s="3" customFormat="1" ht="20.25" customHeight="1" x14ac:dyDescent="0.2">
      <c r="A4" s="413"/>
      <c r="B4" s="71" t="s">
        <v>34</v>
      </c>
      <c r="C4" s="35"/>
      <c r="D4" s="35"/>
      <c r="E4" s="34"/>
      <c r="F4" s="34"/>
      <c r="G4" s="34"/>
      <c r="H4" s="34"/>
      <c r="I4" s="34"/>
      <c r="J4" s="34"/>
      <c r="K4" s="72"/>
      <c r="L4" s="399"/>
      <c r="M4" s="400"/>
      <c r="N4" s="400"/>
      <c r="O4" s="400"/>
      <c r="P4" s="400"/>
      <c r="Q4" s="400"/>
      <c r="R4" s="400"/>
      <c r="S4" s="400"/>
      <c r="T4" s="400"/>
      <c r="U4" s="400"/>
      <c r="V4" s="400"/>
      <c r="W4" s="400"/>
      <c r="X4" s="400"/>
      <c r="Y4" s="400"/>
      <c r="Z4" s="400"/>
      <c r="AA4" s="400"/>
      <c r="AB4" s="400"/>
      <c r="AC4" s="400"/>
      <c r="AD4" s="400"/>
      <c r="AE4" s="400"/>
      <c r="AF4" s="401"/>
      <c r="AG4" s="419"/>
      <c r="AH4" s="420"/>
      <c r="AI4" s="420"/>
      <c r="AJ4" s="420"/>
      <c r="AK4" s="420"/>
      <c r="AL4" s="420"/>
      <c r="AM4" s="421"/>
      <c r="AN4" s="64"/>
      <c r="AP4" s="407"/>
      <c r="AQ4" s="407"/>
      <c r="AR4" s="407"/>
      <c r="AS4" s="407"/>
      <c r="AT4" s="407"/>
      <c r="BC4" s="23"/>
      <c r="BD4" s="26"/>
      <c r="BE4" s="26"/>
      <c r="BF4" s="26"/>
      <c r="BG4" s="26"/>
      <c r="BH4" s="23"/>
      <c r="BI4" s="25"/>
    </row>
    <row r="5" spans="1:61" s="3" customFormat="1" ht="20.25" customHeight="1" x14ac:dyDescent="0.2">
      <c r="A5" s="413"/>
      <c r="B5" s="73" t="s">
        <v>72</v>
      </c>
      <c r="C5" s="32"/>
      <c r="D5" s="32"/>
      <c r="E5" s="31"/>
      <c r="F5" s="31"/>
      <c r="G5" s="31"/>
      <c r="H5" s="31"/>
      <c r="I5" s="31"/>
      <c r="J5" s="31"/>
      <c r="K5" s="74"/>
      <c r="L5" s="422"/>
      <c r="M5" s="423"/>
      <c r="N5" s="423"/>
      <c r="O5" s="423"/>
      <c r="P5" s="423"/>
      <c r="Q5" s="423"/>
      <c r="R5" s="423"/>
      <c r="S5" s="423"/>
      <c r="T5" s="423"/>
      <c r="U5" s="423"/>
      <c r="V5" s="423"/>
      <c r="W5" s="423"/>
      <c r="X5" s="423"/>
      <c r="Y5" s="423"/>
      <c r="Z5" s="423"/>
      <c r="AA5" s="423"/>
      <c r="AB5" s="424"/>
      <c r="AC5" s="425" t="s">
        <v>65</v>
      </c>
      <c r="AD5" s="426"/>
      <c r="AE5" s="426"/>
      <c r="AF5" s="427"/>
      <c r="AG5" s="430"/>
      <c r="AH5" s="430"/>
      <c r="AI5" s="430"/>
      <c r="AJ5" s="430"/>
      <c r="AK5" s="430"/>
      <c r="AL5" s="428" t="s">
        <v>66</v>
      </c>
      <c r="AM5" s="429"/>
      <c r="AN5" s="64"/>
      <c r="AP5" s="407"/>
      <c r="AQ5" s="407"/>
      <c r="AR5" s="407"/>
      <c r="AS5" s="407"/>
      <c r="AT5" s="407"/>
      <c r="BC5" s="23"/>
      <c r="BD5" s="26"/>
      <c r="BE5" s="26"/>
      <c r="BF5" s="26"/>
      <c r="BG5" s="26"/>
      <c r="BH5" s="23"/>
      <c r="BI5" s="25"/>
    </row>
    <row r="6" spans="1:61" s="3" customFormat="1" ht="13.5" customHeight="1" x14ac:dyDescent="0.2">
      <c r="A6" s="413"/>
      <c r="B6" s="431" t="s">
        <v>67</v>
      </c>
      <c r="C6" s="432"/>
      <c r="D6" s="432"/>
      <c r="E6" s="432"/>
      <c r="F6" s="432"/>
      <c r="G6" s="432"/>
      <c r="H6" s="432"/>
      <c r="I6" s="432"/>
      <c r="J6" s="432"/>
      <c r="K6" s="433"/>
      <c r="L6" s="28" t="s">
        <v>2</v>
      </c>
      <c r="M6" s="28"/>
      <c r="N6" s="28"/>
      <c r="O6" s="28"/>
      <c r="P6" s="28"/>
      <c r="Q6" s="437"/>
      <c r="R6" s="437"/>
      <c r="S6" s="28" t="s">
        <v>3</v>
      </c>
      <c r="T6" s="437"/>
      <c r="U6" s="437"/>
      <c r="V6" s="437"/>
      <c r="W6" s="28" t="s">
        <v>4</v>
      </c>
      <c r="X6" s="28"/>
      <c r="Y6" s="28"/>
      <c r="Z6" s="28"/>
      <c r="AA6" s="28"/>
      <c r="AB6" s="28"/>
      <c r="AC6" s="77" t="s">
        <v>153</v>
      </c>
      <c r="AD6" s="28"/>
      <c r="AE6" s="28"/>
      <c r="AF6" s="28"/>
      <c r="AG6" s="28"/>
      <c r="AH6" s="28"/>
      <c r="AI6" s="28"/>
      <c r="AJ6" s="28"/>
      <c r="AK6" s="28"/>
      <c r="AL6" s="28"/>
      <c r="AM6" s="78"/>
      <c r="AN6" s="64"/>
      <c r="AP6" s="2"/>
      <c r="AQ6" s="9"/>
      <c r="AR6" s="9"/>
      <c r="AS6" s="9"/>
      <c r="AT6" s="408"/>
      <c r="BC6" s="23"/>
      <c r="BD6" s="26"/>
      <c r="BE6" s="26"/>
      <c r="BF6" s="26"/>
      <c r="BG6" s="26"/>
      <c r="BH6" s="23"/>
      <c r="BI6" s="25"/>
    </row>
    <row r="7" spans="1:61" s="3" customFormat="1" ht="20.25" customHeight="1" x14ac:dyDescent="0.2">
      <c r="A7" s="413"/>
      <c r="B7" s="434"/>
      <c r="C7" s="435"/>
      <c r="D7" s="435"/>
      <c r="E7" s="435"/>
      <c r="F7" s="435"/>
      <c r="G7" s="435"/>
      <c r="H7" s="435"/>
      <c r="I7" s="435"/>
      <c r="J7" s="435"/>
      <c r="K7" s="436"/>
      <c r="L7" s="399"/>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1"/>
      <c r="AN7" s="64"/>
      <c r="AP7" s="9"/>
      <c r="AQ7" s="9"/>
      <c r="AR7" s="9"/>
      <c r="AS7" s="9"/>
      <c r="AT7" s="408"/>
      <c r="BC7" s="23"/>
      <c r="BD7" s="26"/>
      <c r="BE7" s="26"/>
      <c r="BF7" s="26"/>
      <c r="BG7" s="26"/>
      <c r="BH7" s="23"/>
      <c r="BI7" s="25"/>
    </row>
    <row r="8" spans="1:61" s="3" customFormat="1" ht="20.25" customHeight="1" x14ac:dyDescent="0.2">
      <c r="A8" s="413"/>
      <c r="B8" s="75" t="s">
        <v>5</v>
      </c>
      <c r="C8" s="213"/>
      <c r="D8" s="213"/>
      <c r="E8" s="76"/>
      <c r="F8" s="76"/>
      <c r="G8" s="76"/>
      <c r="H8" s="76"/>
      <c r="I8" s="76"/>
      <c r="J8" s="76"/>
      <c r="K8" s="76"/>
      <c r="L8" s="75" t="s">
        <v>6</v>
      </c>
      <c r="M8" s="76"/>
      <c r="N8" s="76"/>
      <c r="O8" s="76"/>
      <c r="P8" s="76"/>
      <c r="Q8" s="76"/>
      <c r="R8" s="79"/>
      <c r="S8" s="409"/>
      <c r="T8" s="410"/>
      <c r="U8" s="410"/>
      <c r="V8" s="410"/>
      <c r="W8" s="410"/>
      <c r="X8" s="410"/>
      <c r="Y8" s="411"/>
      <c r="Z8" s="75" t="s">
        <v>58</v>
      </c>
      <c r="AA8" s="76"/>
      <c r="AB8" s="76"/>
      <c r="AC8" s="76"/>
      <c r="AD8" s="76"/>
      <c r="AE8" s="76"/>
      <c r="AF8" s="79"/>
      <c r="AG8" s="409"/>
      <c r="AH8" s="410"/>
      <c r="AI8" s="410"/>
      <c r="AJ8" s="410"/>
      <c r="AK8" s="410"/>
      <c r="AL8" s="410"/>
      <c r="AM8" s="411"/>
      <c r="AN8" s="64"/>
      <c r="BC8" s="23"/>
      <c r="BD8" s="26"/>
      <c r="BE8" s="26"/>
      <c r="BF8" s="26"/>
      <c r="BG8" s="26"/>
      <c r="BH8" s="23"/>
      <c r="BI8" s="25"/>
    </row>
    <row r="9" spans="1:61" s="3" customFormat="1" ht="20.25" customHeight="1" x14ac:dyDescent="0.2">
      <c r="A9" s="414"/>
      <c r="B9" s="75" t="s">
        <v>35</v>
      </c>
      <c r="C9" s="213"/>
      <c r="D9" s="213"/>
      <c r="E9" s="76"/>
      <c r="F9" s="76"/>
      <c r="G9" s="76"/>
      <c r="H9" s="76"/>
      <c r="I9" s="76"/>
      <c r="J9" s="76"/>
      <c r="K9" s="76"/>
      <c r="L9" s="409"/>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1"/>
      <c r="AN9" s="64"/>
      <c r="BC9" s="23"/>
      <c r="BD9" s="26"/>
      <c r="BE9" s="26"/>
      <c r="BF9" s="26"/>
      <c r="BG9" s="26"/>
      <c r="BH9" s="23"/>
      <c r="BI9" s="25"/>
    </row>
    <row r="10" spans="1:61" s="3" customFormat="1" ht="18" customHeight="1" x14ac:dyDescent="0.2">
      <c r="A10" s="449" t="s">
        <v>96</v>
      </c>
      <c r="B10" s="450"/>
      <c r="C10" s="450"/>
      <c r="D10" s="450"/>
      <c r="E10" s="450"/>
      <c r="F10" s="450"/>
      <c r="G10" s="450"/>
      <c r="H10" s="451"/>
      <c r="I10" s="27"/>
      <c r="J10" s="80" t="s">
        <v>141</v>
      </c>
      <c r="K10" s="28"/>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81"/>
      <c r="AN10" s="64"/>
      <c r="BC10" s="23"/>
      <c r="BD10" s="26"/>
      <c r="BE10" s="26"/>
      <c r="BF10" s="26"/>
      <c r="BG10" s="26"/>
      <c r="BH10" s="23"/>
      <c r="BI10" s="25"/>
    </row>
    <row r="11" spans="1:61" s="3" customFormat="1" ht="18" customHeight="1" x14ac:dyDescent="0.2">
      <c r="A11" s="452"/>
      <c r="B11" s="453"/>
      <c r="C11" s="453"/>
      <c r="D11" s="453"/>
      <c r="E11" s="453"/>
      <c r="F11" s="453"/>
      <c r="G11" s="453"/>
      <c r="H11" s="454"/>
      <c r="I11" s="30"/>
      <c r="J11" s="82" t="s">
        <v>143</v>
      </c>
      <c r="K11" s="31"/>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83"/>
      <c r="AN11" s="64"/>
      <c r="BC11" s="23"/>
      <c r="BD11" s="26"/>
      <c r="BE11" s="26"/>
      <c r="BF11" s="26"/>
      <c r="BG11" s="26"/>
      <c r="BH11" s="23"/>
      <c r="BI11" s="25"/>
    </row>
    <row r="12" spans="1:61" s="3" customFormat="1" ht="18" customHeight="1" x14ac:dyDescent="0.2">
      <c r="A12" s="455"/>
      <c r="B12" s="456"/>
      <c r="C12" s="456"/>
      <c r="D12" s="456"/>
      <c r="E12" s="456"/>
      <c r="F12" s="456"/>
      <c r="G12" s="456"/>
      <c r="H12" s="457"/>
      <c r="I12" s="33"/>
      <c r="J12" s="84" t="s">
        <v>103</v>
      </c>
      <c r="K12" s="34"/>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85"/>
      <c r="AN12" s="64"/>
      <c r="BC12" s="23"/>
      <c r="BD12" s="26"/>
      <c r="BE12" s="26"/>
      <c r="BF12" s="26"/>
      <c r="BG12" s="26"/>
      <c r="BH12" s="23"/>
      <c r="BI12" s="25"/>
    </row>
    <row r="13" spans="1:61" s="3" customFormat="1" ht="5.25" customHeight="1" x14ac:dyDescent="0.2">
      <c r="A13" s="86"/>
      <c r="B13" s="86"/>
      <c r="C13" s="86"/>
      <c r="D13" s="86"/>
      <c r="E13" s="86"/>
      <c r="F13" s="86"/>
      <c r="G13" s="86"/>
      <c r="H13" s="86"/>
      <c r="I13" s="80"/>
      <c r="J13" s="86"/>
      <c r="K13" s="28"/>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64"/>
      <c r="BC13" s="23"/>
      <c r="BD13" s="26"/>
      <c r="BE13" s="26"/>
      <c r="BF13" s="26"/>
      <c r="BG13" s="26"/>
      <c r="BH13" s="23"/>
      <c r="BI13" s="25"/>
    </row>
    <row r="14" spans="1:61" s="3" customFormat="1" ht="20.25" customHeight="1" x14ac:dyDescent="0.2">
      <c r="A14" s="87" t="s">
        <v>141</v>
      </c>
      <c r="B14" s="88"/>
      <c r="C14" s="89"/>
      <c r="D14" s="89"/>
      <c r="E14" s="89"/>
      <c r="F14" s="89"/>
      <c r="G14" s="89"/>
      <c r="H14" s="89"/>
      <c r="I14" s="84"/>
      <c r="J14" s="89"/>
      <c r="K14" s="418" t="s">
        <v>69</v>
      </c>
      <c r="L14" s="369"/>
      <c r="M14" s="369"/>
      <c r="N14" s="370"/>
      <c r="O14" s="461" t="str">
        <f>IF(L5="","",VLOOKUP(L5,$A$160:$H$203,2,0))</f>
        <v/>
      </c>
      <c r="P14" s="462"/>
      <c r="Q14" s="462"/>
      <c r="R14" s="369" t="s">
        <v>55</v>
      </c>
      <c r="S14" s="370"/>
      <c r="T14" s="371" t="s">
        <v>201</v>
      </c>
      <c r="U14" s="365"/>
      <c r="V14" s="365"/>
      <c r="W14" s="365"/>
      <c r="X14" s="366"/>
      <c r="Y14" s="367">
        <f>ROUNDDOWN($F$61/1000,0)</f>
        <v>0</v>
      </c>
      <c r="Z14" s="368"/>
      <c r="AA14" s="368"/>
      <c r="AB14" s="369" t="s">
        <v>55</v>
      </c>
      <c r="AC14" s="370"/>
      <c r="AD14" s="371" t="s">
        <v>202</v>
      </c>
      <c r="AE14" s="365"/>
      <c r="AF14" s="365"/>
      <c r="AG14" s="365"/>
      <c r="AH14" s="366"/>
      <c r="AI14" s="367">
        <f>ROUNDDOWN($F$68/1000,0)</f>
        <v>0</v>
      </c>
      <c r="AJ14" s="368"/>
      <c r="AK14" s="368"/>
      <c r="AL14" s="369" t="s">
        <v>55</v>
      </c>
      <c r="AM14" s="370"/>
      <c r="AN14" s="64"/>
      <c r="BC14" s="23"/>
      <c r="BD14" s="26"/>
      <c r="BE14" s="26"/>
      <c r="BF14" s="26"/>
      <c r="BG14" s="26"/>
      <c r="BH14" s="23"/>
      <c r="BI14" s="25"/>
    </row>
    <row r="15" spans="1:61" s="3" customFormat="1" ht="20.25" customHeight="1" x14ac:dyDescent="0.2">
      <c r="A15" s="90" t="s">
        <v>37</v>
      </c>
      <c r="B15" s="206"/>
      <c r="C15" s="91"/>
      <c r="D15" s="91"/>
      <c r="E15" s="91"/>
      <c r="F15" s="91"/>
      <c r="G15" s="91"/>
      <c r="H15" s="415"/>
      <c r="I15" s="416"/>
      <c r="J15" s="417"/>
      <c r="K15" s="438" t="s">
        <v>104</v>
      </c>
      <c r="L15" s="386"/>
      <c r="M15" s="386"/>
      <c r="N15" s="386"/>
      <c r="O15" s="386"/>
      <c r="P15" s="386"/>
      <c r="Q15" s="386"/>
      <c r="R15" s="386"/>
      <c r="S15" s="386"/>
      <c r="T15" s="386"/>
      <c r="U15" s="386"/>
      <c r="V15" s="386"/>
      <c r="W15" s="386"/>
      <c r="X15" s="386"/>
      <c r="Y15" s="386"/>
      <c r="Z15" s="386"/>
      <c r="AA15" s="386"/>
      <c r="AB15" s="203"/>
      <c r="AC15" s="203"/>
      <c r="AD15" s="439" t="s">
        <v>144</v>
      </c>
      <c r="AE15" s="439"/>
      <c r="AF15" s="439"/>
      <c r="AG15" s="439"/>
      <c r="AH15" s="439"/>
      <c r="AI15" s="439"/>
      <c r="AJ15" s="439"/>
      <c r="AK15" s="439"/>
      <c r="AL15" s="439"/>
      <c r="AM15" s="440"/>
      <c r="AN15" s="64"/>
      <c r="BC15" s="23"/>
      <c r="BD15" s="26"/>
      <c r="BE15" s="26"/>
      <c r="BF15" s="26"/>
      <c r="BG15" s="26"/>
      <c r="BH15" s="23"/>
      <c r="BI15" s="25"/>
    </row>
    <row r="16" spans="1:61" s="3" customFormat="1" ht="15.6" customHeight="1" x14ac:dyDescent="0.2">
      <c r="A16" s="92"/>
      <c r="B16" s="93"/>
      <c r="C16" s="441" t="s">
        <v>192</v>
      </c>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2"/>
      <c r="AN16" s="64"/>
      <c r="BC16" s="23"/>
      <c r="BD16" s="26"/>
      <c r="BE16" s="26"/>
      <c r="BF16" s="26"/>
      <c r="BG16" s="26"/>
      <c r="BH16" s="23"/>
      <c r="BI16" s="25"/>
    </row>
    <row r="17" spans="1:61" s="3" customFormat="1" ht="15.6" customHeight="1" x14ac:dyDescent="0.2">
      <c r="A17" s="94"/>
      <c r="B17" s="95"/>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4"/>
      <c r="AN17" s="64"/>
      <c r="BC17" s="23"/>
      <c r="BD17" s="26"/>
      <c r="BE17" s="26"/>
      <c r="BF17" s="26"/>
      <c r="BG17" s="26"/>
      <c r="BH17" s="23"/>
      <c r="BI17" s="25"/>
    </row>
    <row r="18" spans="1:61" s="3" customFormat="1" ht="15.6" customHeight="1" x14ac:dyDescent="0.2">
      <c r="A18" s="94"/>
      <c r="B18" s="95"/>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4"/>
      <c r="AN18" s="64"/>
      <c r="BC18" s="23"/>
      <c r="BD18" s="26"/>
      <c r="BE18" s="26"/>
      <c r="BF18" s="26"/>
      <c r="BG18" s="26"/>
      <c r="BH18" s="23"/>
      <c r="BI18" s="25"/>
    </row>
    <row r="19" spans="1:61" s="3" customFormat="1" ht="15.6" customHeight="1" x14ac:dyDescent="0.2">
      <c r="A19" s="94"/>
      <c r="B19" s="95"/>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c r="AN19" s="64"/>
      <c r="BC19" s="23"/>
      <c r="BD19" s="26"/>
      <c r="BE19" s="26"/>
      <c r="BF19" s="26"/>
      <c r="BG19" s="26"/>
      <c r="BH19" s="23"/>
      <c r="BI19" s="25"/>
    </row>
    <row r="20" spans="1:61" s="3" customFormat="1" ht="17.25" customHeight="1" x14ac:dyDescent="0.2">
      <c r="A20" s="96" t="s">
        <v>154</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8"/>
      <c r="AN20" s="64"/>
      <c r="BC20" s="23"/>
      <c r="BD20" s="26"/>
      <c r="BE20" s="26"/>
      <c r="BF20" s="26"/>
      <c r="BG20" s="26"/>
      <c r="BH20" s="23"/>
      <c r="BI20" s="25"/>
    </row>
    <row r="21" spans="1:61" s="3" customFormat="1" ht="15" customHeight="1" x14ac:dyDescent="0.2">
      <c r="A21" s="99"/>
      <c r="B21" s="96" t="s">
        <v>193</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1"/>
      <c r="AN21" s="64"/>
      <c r="BC21" s="23"/>
      <c r="BD21" s="26"/>
      <c r="BE21" s="26"/>
      <c r="BF21" s="26"/>
      <c r="BG21" s="26"/>
      <c r="BH21" s="23"/>
      <c r="BI21" s="25"/>
    </row>
    <row r="22" spans="1:61" s="3" customFormat="1" ht="15" customHeight="1" x14ac:dyDescent="0.2">
      <c r="A22" s="102"/>
      <c r="B22" s="103" t="s">
        <v>155</v>
      </c>
      <c r="C22" s="104"/>
      <c r="D22" s="95"/>
      <c r="E22" s="95"/>
      <c r="F22" s="95"/>
      <c r="G22" s="95"/>
      <c r="H22" s="95"/>
      <c r="I22" s="95"/>
      <c r="J22" s="95"/>
      <c r="K22" s="95"/>
      <c r="L22" s="93"/>
      <c r="M22" s="93"/>
      <c r="N22" s="95"/>
      <c r="O22" s="105"/>
      <c r="P22" s="104"/>
      <c r="Q22" s="105"/>
      <c r="R22" s="105"/>
      <c r="S22" s="106"/>
      <c r="T22" s="93"/>
      <c r="U22" s="93"/>
      <c r="V22" s="93"/>
      <c r="W22" s="105"/>
      <c r="X22" s="107"/>
      <c r="Y22" s="107"/>
      <c r="Z22" s="107"/>
      <c r="AA22" s="104"/>
      <c r="AB22" s="107"/>
      <c r="AC22" s="211"/>
      <c r="AD22" s="211"/>
      <c r="AE22" s="211"/>
      <c r="AF22" s="211"/>
      <c r="AG22" s="107"/>
      <c r="AH22" s="107"/>
      <c r="AI22" s="104"/>
      <c r="AJ22" s="95"/>
      <c r="AK22" s="95"/>
      <c r="AL22" s="95"/>
      <c r="AM22" s="108"/>
      <c r="AN22" s="64"/>
      <c r="BC22" s="23"/>
      <c r="BD22" s="26"/>
      <c r="BE22" s="26"/>
      <c r="BF22" s="26"/>
      <c r="BG22" s="26"/>
      <c r="BH22" s="23"/>
      <c r="BI22" s="25"/>
    </row>
    <row r="23" spans="1:61" s="3" customFormat="1" ht="15" customHeight="1" x14ac:dyDescent="0.2">
      <c r="A23" s="102"/>
      <c r="B23" s="103" t="s">
        <v>156</v>
      </c>
      <c r="C23" s="104"/>
      <c r="D23" s="109"/>
      <c r="E23" s="95"/>
      <c r="F23" s="95"/>
      <c r="G23" s="95"/>
      <c r="H23" s="95"/>
      <c r="I23" s="95"/>
      <c r="J23" s="95"/>
      <c r="K23" s="95"/>
      <c r="L23" s="109"/>
      <c r="M23" s="95"/>
      <c r="N23" s="95"/>
      <c r="O23" s="95"/>
      <c r="P23" s="95"/>
      <c r="Q23" s="95"/>
      <c r="R23" s="109"/>
      <c r="S23" s="95"/>
      <c r="T23" s="95"/>
      <c r="U23" s="95"/>
      <c r="V23" s="95"/>
      <c r="W23" s="109"/>
      <c r="X23" s="95"/>
      <c r="Y23" s="95"/>
      <c r="Z23" s="95"/>
      <c r="AA23" s="95"/>
      <c r="AB23" s="95"/>
      <c r="AC23" s="95"/>
      <c r="AD23" s="95"/>
      <c r="AE23" s="95"/>
      <c r="AF23" s="109"/>
      <c r="AG23" s="95"/>
      <c r="AH23" s="95"/>
      <c r="AI23" s="95"/>
      <c r="AJ23" s="95"/>
      <c r="AK23" s="95"/>
      <c r="AL23" s="95"/>
      <c r="AM23" s="108"/>
      <c r="AN23" s="64"/>
      <c r="BC23" s="23"/>
      <c r="BD23" s="26"/>
      <c r="BE23" s="26"/>
      <c r="BF23" s="26"/>
      <c r="BG23" s="26"/>
      <c r="BH23" s="23"/>
      <c r="BI23" s="25"/>
    </row>
    <row r="24" spans="1:61" s="3" customFormat="1" ht="15" customHeight="1" x14ac:dyDescent="0.2">
      <c r="A24" s="102"/>
      <c r="B24" s="103"/>
      <c r="C24" s="405" t="s">
        <v>171</v>
      </c>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6"/>
      <c r="AN24" s="64"/>
      <c r="BC24" s="23"/>
      <c r="BD24" s="26"/>
      <c r="BE24" s="26"/>
      <c r="BF24" s="26"/>
      <c r="BG24" s="26"/>
      <c r="BH24" s="23"/>
      <c r="BI24" s="25"/>
    </row>
    <row r="25" spans="1:61" s="3" customFormat="1" ht="15" customHeight="1" x14ac:dyDescent="0.2">
      <c r="A25" s="102"/>
      <c r="B25" s="103"/>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6"/>
      <c r="AN25" s="64"/>
      <c r="BC25" s="23"/>
      <c r="BD25" s="26"/>
      <c r="BE25" s="26"/>
      <c r="BF25" s="26"/>
      <c r="BG25" s="26"/>
      <c r="BH25" s="23"/>
      <c r="BI25" s="25"/>
    </row>
    <row r="26" spans="1:61" s="3" customFormat="1" ht="15" customHeight="1" x14ac:dyDescent="0.2">
      <c r="A26" s="102"/>
      <c r="B26" s="103" t="s">
        <v>157</v>
      </c>
      <c r="C26" s="104"/>
      <c r="D26" s="109"/>
      <c r="E26" s="95"/>
      <c r="F26" s="95"/>
      <c r="G26" s="95"/>
      <c r="H26" s="95"/>
      <c r="I26" s="95"/>
      <c r="J26" s="95"/>
      <c r="K26" s="95"/>
      <c r="L26" s="109"/>
      <c r="M26" s="95"/>
      <c r="N26" s="95"/>
      <c r="O26" s="95"/>
      <c r="P26" s="95"/>
      <c r="Q26" s="95"/>
      <c r="R26" s="109"/>
      <c r="S26" s="95"/>
      <c r="T26" s="95"/>
      <c r="U26" s="95"/>
      <c r="V26" s="95"/>
      <c r="W26" s="109"/>
      <c r="X26" s="95"/>
      <c r="Y26" s="95"/>
      <c r="Z26" s="95"/>
      <c r="AA26" s="95"/>
      <c r="AB26" s="95"/>
      <c r="AC26" s="95"/>
      <c r="AD26" s="95"/>
      <c r="AE26" s="95"/>
      <c r="AF26" s="95"/>
      <c r="AG26" s="95"/>
      <c r="AH26" s="95"/>
      <c r="AI26" s="95"/>
      <c r="AJ26" s="95"/>
      <c r="AK26" s="95"/>
      <c r="AL26" s="95"/>
      <c r="AM26" s="108"/>
      <c r="AN26" s="64"/>
      <c r="BC26" s="23"/>
      <c r="BD26" s="26"/>
      <c r="BE26" s="26"/>
      <c r="BF26" s="26"/>
      <c r="BG26" s="26"/>
      <c r="BH26" s="23"/>
      <c r="BI26" s="25"/>
    </row>
    <row r="27" spans="1:61" s="3" customFormat="1" ht="15" customHeight="1" x14ac:dyDescent="0.2">
      <c r="A27" s="110"/>
      <c r="B27" s="210"/>
      <c r="C27" s="104" t="s">
        <v>158</v>
      </c>
      <c r="D27" s="107"/>
      <c r="E27" s="109"/>
      <c r="F27" s="107"/>
      <c r="G27" s="107"/>
      <c r="H27" s="107"/>
      <c r="I27" s="107"/>
      <c r="J27" s="105"/>
      <c r="K27" s="105"/>
      <c r="L27" s="105"/>
      <c r="M27" s="105"/>
      <c r="N27" s="105"/>
      <c r="O27" s="82"/>
      <c r="P27" s="93"/>
      <c r="Q27" s="93"/>
      <c r="R27" s="93"/>
      <c r="S27" s="105"/>
      <c r="T27" s="107"/>
      <c r="U27" s="105"/>
      <c r="V27" s="105"/>
      <c r="W27" s="105"/>
      <c r="X27" s="105"/>
      <c r="Y27" s="107"/>
      <c r="Z27" s="107"/>
      <c r="AA27" s="107"/>
      <c r="AB27" s="107"/>
      <c r="AC27" s="105"/>
      <c r="AD27" s="105"/>
      <c r="AE27" s="105"/>
      <c r="AF27" s="105"/>
      <c r="AG27" s="105"/>
      <c r="AH27" s="105"/>
      <c r="AI27" s="111"/>
      <c r="AJ27" s="111"/>
      <c r="AK27" s="111"/>
      <c r="AL27" s="111"/>
      <c r="AM27" s="112"/>
      <c r="AN27" s="64"/>
      <c r="BC27" s="23"/>
      <c r="BD27" s="26"/>
      <c r="BE27" s="26"/>
      <c r="BF27" s="26"/>
      <c r="BG27" s="26"/>
      <c r="BH27" s="23"/>
      <c r="BI27" s="25"/>
    </row>
    <row r="28" spans="1:61" s="3" customFormat="1" ht="15" customHeight="1" x14ac:dyDescent="0.2">
      <c r="A28" s="92"/>
      <c r="B28" s="103" t="s">
        <v>159</v>
      </c>
      <c r="C28" s="106"/>
      <c r="D28" s="113"/>
      <c r="E28" s="113"/>
      <c r="F28" s="211"/>
      <c r="G28" s="211"/>
      <c r="H28" s="211"/>
      <c r="I28" s="211"/>
      <c r="J28" s="109"/>
      <c r="K28" s="105"/>
      <c r="L28" s="105"/>
      <c r="M28" s="105"/>
      <c r="N28" s="105"/>
      <c r="O28" s="114"/>
      <c r="P28" s="115"/>
      <c r="Q28" s="93"/>
      <c r="R28" s="93"/>
      <c r="S28" s="109"/>
      <c r="T28" s="107"/>
      <c r="U28" s="107"/>
      <c r="V28" s="107"/>
      <c r="W28" s="107"/>
      <c r="X28" s="107"/>
      <c r="Y28" s="211"/>
      <c r="Z28" s="211"/>
      <c r="AA28" s="211"/>
      <c r="AB28" s="211"/>
      <c r="AC28" s="107"/>
      <c r="AD28" s="107"/>
      <c r="AE28" s="107"/>
      <c r="AF28" s="107"/>
      <c r="AG28" s="107"/>
      <c r="AH28" s="105"/>
      <c r="AI28" s="111"/>
      <c r="AJ28" s="111"/>
      <c r="AK28" s="111"/>
      <c r="AL28" s="111"/>
      <c r="AM28" s="116"/>
      <c r="AN28" s="64"/>
      <c r="BC28" s="23"/>
      <c r="BD28" s="26"/>
      <c r="BE28" s="26"/>
      <c r="BF28" s="26"/>
      <c r="BG28" s="26"/>
      <c r="BH28" s="23"/>
      <c r="BI28" s="25"/>
    </row>
    <row r="29" spans="1:61" s="3" customFormat="1" ht="15" customHeight="1" x14ac:dyDescent="0.2">
      <c r="A29" s="117"/>
      <c r="B29" s="103" t="s">
        <v>160</v>
      </c>
      <c r="C29" s="106"/>
      <c r="D29" s="113"/>
      <c r="E29" s="113"/>
      <c r="F29" s="211"/>
      <c r="G29" s="211"/>
      <c r="H29" s="211"/>
      <c r="I29" s="211"/>
      <c r="J29" s="109"/>
      <c r="K29" s="105"/>
      <c r="L29" s="105"/>
      <c r="M29" s="105"/>
      <c r="N29" s="105"/>
      <c r="O29" s="114"/>
      <c r="P29" s="115"/>
      <c r="Q29" s="93"/>
      <c r="R29" s="93"/>
      <c r="S29" s="109"/>
      <c r="T29" s="107"/>
      <c r="U29" s="107"/>
      <c r="V29" s="107"/>
      <c r="W29" s="107"/>
      <c r="X29" s="107"/>
      <c r="Y29" s="211"/>
      <c r="Z29" s="211"/>
      <c r="AA29" s="211"/>
      <c r="AB29" s="211"/>
      <c r="AC29" s="107"/>
      <c r="AD29" s="107"/>
      <c r="AE29" s="107"/>
      <c r="AF29" s="107"/>
      <c r="AG29" s="107"/>
      <c r="AH29" s="105"/>
      <c r="AI29" s="111"/>
      <c r="AJ29" s="111"/>
      <c r="AK29" s="111"/>
      <c r="AL29" s="111"/>
      <c r="AM29" s="116"/>
      <c r="AN29" s="64"/>
      <c r="BC29" s="23"/>
      <c r="BD29" s="26"/>
      <c r="BE29" s="26"/>
      <c r="BF29" s="26"/>
      <c r="BG29" s="26"/>
      <c r="BH29" s="23"/>
      <c r="BI29" s="25"/>
    </row>
    <row r="30" spans="1:61" s="3" customFormat="1" ht="15" customHeight="1" x14ac:dyDescent="0.2">
      <c r="A30" s="117"/>
      <c r="B30" s="103" t="s">
        <v>161</v>
      </c>
      <c r="C30" s="106"/>
      <c r="D30" s="113"/>
      <c r="E30" s="113"/>
      <c r="F30" s="211"/>
      <c r="G30" s="211"/>
      <c r="H30" s="211"/>
      <c r="I30" s="211"/>
      <c r="J30" s="109"/>
      <c r="K30" s="105"/>
      <c r="L30" s="105"/>
      <c r="M30" s="105"/>
      <c r="N30" s="105"/>
      <c r="O30" s="114"/>
      <c r="P30" s="115"/>
      <c r="Q30" s="93"/>
      <c r="R30" s="93"/>
      <c r="S30" s="109"/>
      <c r="T30" s="107"/>
      <c r="U30" s="107"/>
      <c r="V30" s="107"/>
      <c r="W30" s="107"/>
      <c r="X30" s="107"/>
      <c r="Y30" s="211"/>
      <c r="Z30" s="211"/>
      <c r="AA30" s="211"/>
      <c r="AB30" s="211"/>
      <c r="AC30" s="107"/>
      <c r="AD30" s="107"/>
      <c r="AE30" s="107"/>
      <c r="AF30" s="107"/>
      <c r="AG30" s="107"/>
      <c r="AH30" s="105"/>
      <c r="AI30" s="111"/>
      <c r="AJ30" s="111"/>
      <c r="AK30" s="111"/>
      <c r="AL30" s="111"/>
      <c r="AM30" s="116"/>
      <c r="AN30" s="64"/>
      <c r="BC30" s="23"/>
      <c r="BD30" s="26"/>
      <c r="BE30" s="26"/>
      <c r="BF30" s="26"/>
      <c r="BG30" s="26"/>
      <c r="BH30" s="23"/>
      <c r="BI30" s="25"/>
    </row>
    <row r="31" spans="1:61" s="3" customFormat="1" ht="15" customHeight="1" x14ac:dyDescent="0.2">
      <c r="A31" s="117"/>
      <c r="B31" s="103" t="s">
        <v>162</v>
      </c>
      <c r="C31" s="106"/>
      <c r="D31" s="113"/>
      <c r="E31" s="113"/>
      <c r="F31" s="211"/>
      <c r="G31" s="211"/>
      <c r="H31" s="211"/>
      <c r="I31" s="211"/>
      <c r="J31" s="109"/>
      <c r="K31" s="105"/>
      <c r="L31" s="105"/>
      <c r="M31" s="109"/>
      <c r="N31" s="105"/>
      <c r="O31" s="114"/>
      <c r="P31" s="115"/>
      <c r="Q31" s="93"/>
      <c r="R31" s="93"/>
      <c r="S31" s="109"/>
      <c r="T31" s="107"/>
      <c r="U31" s="107"/>
      <c r="V31" s="109"/>
      <c r="W31" s="107"/>
      <c r="X31" s="107"/>
      <c r="Y31" s="211"/>
      <c r="Z31" s="211"/>
      <c r="AA31" s="211"/>
      <c r="AB31" s="211"/>
      <c r="AC31" s="107"/>
      <c r="AD31" s="107"/>
      <c r="AE31" s="107"/>
      <c r="AF31" s="107"/>
      <c r="AG31" s="107"/>
      <c r="AH31" s="105"/>
      <c r="AI31" s="111"/>
      <c r="AJ31" s="111"/>
      <c r="AK31" s="111"/>
      <c r="AL31" s="111"/>
      <c r="AM31" s="116"/>
      <c r="AN31" s="64"/>
      <c r="BC31" s="23"/>
      <c r="BD31" s="26"/>
      <c r="BE31" s="26"/>
      <c r="BF31" s="26"/>
      <c r="BG31" s="26"/>
      <c r="BH31" s="23"/>
      <c r="BI31" s="25"/>
    </row>
    <row r="32" spans="1:61" s="3" customFormat="1" ht="15" customHeight="1" x14ac:dyDescent="0.2">
      <c r="A32" s="117"/>
      <c r="B32" s="103" t="s">
        <v>163</v>
      </c>
      <c r="C32" s="106"/>
      <c r="D32" s="113"/>
      <c r="E32" s="113"/>
      <c r="F32" s="211"/>
      <c r="G32" s="211"/>
      <c r="H32" s="211"/>
      <c r="I32" s="211"/>
      <c r="J32" s="109"/>
      <c r="K32" s="105"/>
      <c r="L32" s="105"/>
      <c r="M32" s="109"/>
      <c r="N32" s="105"/>
      <c r="O32" s="114"/>
      <c r="P32" s="115"/>
      <c r="Q32" s="93"/>
      <c r="R32" s="93"/>
      <c r="S32" s="109"/>
      <c r="T32" s="107"/>
      <c r="U32" s="107"/>
      <c r="V32" s="109"/>
      <c r="W32" s="107"/>
      <c r="X32" s="107"/>
      <c r="Y32" s="211"/>
      <c r="Z32" s="211"/>
      <c r="AA32" s="211"/>
      <c r="AB32" s="211"/>
      <c r="AC32" s="107"/>
      <c r="AD32" s="107"/>
      <c r="AE32" s="107"/>
      <c r="AF32" s="107"/>
      <c r="AG32" s="107"/>
      <c r="AH32" s="105"/>
      <c r="AI32" s="111"/>
      <c r="AJ32" s="111"/>
      <c r="AK32" s="111"/>
      <c r="AL32" s="111"/>
      <c r="AM32" s="116"/>
      <c r="AN32" s="64"/>
      <c r="BC32" s="23"/>
      <c r="BD32" s="26"/>
      <c r="BE32" s="26"/>
      <c r="BF32" s="26"/>
      <c r="BG32" s="26"/>
      <c r="BH32" s="23"/>
      <c r="BI32" s="25"/>
    </row>
    <row r="33" spans="1:61" s="3" customFormat="1" ht="15" customHeight="1" x14ac:dyDescent="0.2">
      <c r="A33" s="117"/>
      <c r="B33" s="103"/>
      <c r="C33" s="106" t="s">
        <v>176</v>
      </c>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116"/>
      <c r="AN33" s="64"/>
      <c r="BC33" s="23"/>
      <c r="BD33" s="26"/>
      <c r="BE33" s="26"/>
      <c r="BF33" s="26"/>
      <c r="BG33" s="26"/>
      <c r="BH33" s="23"/>
      <c r="BI33" s="25"/>
    </row>
    <row r="34" spans="1:61" s="3" customFormat="1" ht="12.75" customHeight="1" x14ac:dyDescent="0.2">
      <c r="A34" s="117"/>
      <c r="B34" s="103"/>
      <c r="C34" s="106" t="s">
        <v>175</v>
      </c>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116"/>
      <c r="AN34" s="64"/>
      <c r="BC34" s="23"/>
      <c r="BD34" s="26"/>
      <c r="BE34" s="26"/>
      <c r="BF34" s="26"/>
      <c r="BG34" s="26"/>
      <c r="BH34" s="23"/>
      <c r="BI34" s="25"/>
    </row>
    <row r="35" spans="1:61" s="3" customFormat="1" ht="15" customHeight="1" x14ac:dyDescent="0.2">
      <c r="A35" s="117"/>
      <c r="B35" s="103" t="s">
        <v>172</v>
      </c>
      <c r="C35" s="113"/>
      <c r="D35" s="109"/>
      <c r="E35" s="113"/>
      <c r="F35" s="211"/>
      <c r="G35" s="211"/>
      <c r="H35" s="211"/>
      <c r="I35" s="211"/>
      <c r="J35" s="109"/>
      <c r="K35" s="105"/>
      <c r="L35" s="105"/>
      <c r="M35" s="109"/>
      <c r="N35" s="105"/>
      <c r="O35" s="114"/>
      <c r="P35" s="115"/>
      <c r="Q35" s="93"/>
      <c r="R35" s="93"/>
      <c r="S35" s="109"/>
      <c r="T35" s="107"/>
      <c r="U35" s="107"/>
      <c r="V35" s="109"/>
      <c r="W35" s="107"/>
      <c r="X35" s="107"/>
      <c r="Y35" s="211"/>
      <c r="Z35" s="211"/>
      <c r="AA35" s="211"/>
      <c r="AB35" s="211"/>
      <c r="AC35" s="107"/>
      <c r="AD35" s="107"/>
      <c r="AE35" s="107"/>
      <c r="AF35" s="107"/>
      <c r="AG35" s="107"/>
      <c r="AH35" s="105"/>
      <c r="AI35" s="111"/>
      <c r="AJ35" s="111"/>
      <c r="AK35" s="111"/>
      <c r="AL35" s="111"/>
      <c r="AM35" s="116"/>
      <c r="AN35" s="64"/>
      <c r="BC35" s="23"/>
      <c r="BD35" s="26"/>
      <c r="BE35" s="26"/>
      <c r="BF35" s="26"/>
      <c r="BG35" s="26"/>
      <c r="BH35" s="23"/>
      <c r="BI35" s="25"/>
    </row>
    <row r="36" spans="1:61" s="3" customFormat="1" ht="15" customHeight="1" x14ac:dyDescent="0.2">
      <c r="A36" s="118"/>
      <c r="B36" s="90" t="s">
        <v>194</v>
      </c>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64"/>
      <c r="BC36" s="23"/>
      <c r="BD36" s="26"/>
      <c r="BE36" s="26"/>
      <c r="BF36" s="26"/>
      <c r="BG36" s="26"/>
      <c r="BH36" s="23"/>
      <c r="BI36" s="25"/>
    </row>
    <row r="37" spans="1:61" s="3" customFormat="1" ht="15" customHeight="1" x14ac:dyDescent="0.2">
      <c r="A37" s="121"/>
      <c r="B37" s="103" t="s">
        <v>155</v>
      </c>
      <c r="C37" s="104"/>
      <c r="D37" s="95"/>
      <c r="E37" s="95"/>
      <c r="F37" s="95"/>
      <c r="G37" s="95"/>
      <c r="H37" s="95"/>
      <c r="I37" s="95"/>
      <c r="J37" s="95"/>
      <c r="K37" s="95"/>
      <c r="L37" s="95"/>
      <c r="M37" s="95"/>
      <c r="N37" s="95"/>
      <c r="O37" s="105"/>
      <c r="P37" s="104"/>
      <c r="Q37" s="105"/>
      <c r="R37" s="105"/>
      <c r="S37" s="106"/>
      <c r="T37" s="93"/>
      <c r="U37" s="93"/>
      <c r="V37" s="93"/>
      <c r="W37" s="105"/>
      <c r="X37" s="107"/>
      <c r="Y37" s="107"/>
      <c r="Z37" s="107"/>
      <c r="AA37" s="104"/>
      <c r="AB37" s="104"/>
      <c r="AC37" s="211"/>
      <c r="AD37" s="211"/>
      <c r="AE37" s="211"/>
      <c r="AF37" s="211"/>
      <c r="AG37" s="107"/>
      <c r="AH37" s="107"/>
      <c r="AI37" s="104"/>
      <c r="AJ37" s="104"/>
      <c r="AK37" s="95"/>
      <c r="AL37" s="95"/>
      <c r="AM37" s="108"/>
      <c r="AN37" s="64"/>
      <c r="BC37" s="23"/>
      <c r="BD37" s="26"/>
      <c r="BE37" s="26"/>
      <c r="BF37" s="26"/>
      <c r="BG37" s="26"/>
      <c r="BH37" s="23"/>
      <c r="BI37" s="25"/>
    </row>
    <row r="38" spans="1:61" s="3" customFormat="1" ht="15" customHeight="1" x14ac:dyDescent="0.2">
      <c r="A38" s="121"/>
      <c r="B38" s="103" t="s">
        <v>164</v>
      </c>
      <c r="C38" s="104"/>
      <c r="D38" s="95"/>
      <c r="E38" s="95"/>
      <c r="F38" s="95"/>
      <c r="G38" s="95"/>
      <c r="H38" s="95"/>
      <c r="I38" s="95"/>
      <c r="J38" s="95"/>
      <c r="K38" s="95"/>
      <c r="L38" s="95"/>
      <c r="M38" s="95"/>
      <c r="N38" s="95"/>
      <c r="O38" s="105"/>
      <c r="P38" s="104"/>
      <c r="Q38" s="105"/>
      <c r="R38" s="105"/>
      <c r="S38" s="106"/>
      <c r="T38" s="93"/>
      <c r="U38" s="93"/>
      <c r="V38" s="93"/>
      <c r="W38" s="105"/>
      <c r="X38" s="107"/>
      <c r="Y38" s="107"/>
      <c r="Z38" s="107"/>
      <c r="AA38" s="104"/>
      <c r="AB38" s="104"/>
      <c r="AC38" s="211"/>
      <c r="AD38" s="211"/>
      <c r="AE38" s="211"/>
      <c r="AF38" s="211"/>
      <c r="AG38" s="107"/>
      <c r="AH38" s="107"/>
      <c r="AI38" s="104"/>
      <c r="AJ38" s="104"/>
      <c r="AK38" s="95"/>
      <c r="AL38" s="95"/>
      <c r="AM38" s="108"/>
      <c r="AN38" s="64"/>
      <c r="BC38" s="23"/>
      <c r="BD38" s="26"/>
      <c r="BE38" s="26"/>
      <c r="BF38" s="26"/>
      <c r="BG38" s="26"/>
      <c r="BH38" s="23"/>
      <c r="BI38" s="25"/>
    </row>
    <row r="39" spans="1:61" s="3" customFormat="1" ht="15" customHeight="1" x14ac:dyDescent="0.2">
      <c r="A39" s="122"/>
      <c r="B39" s="123"/>
      <c r="C39" s="124" t="s">
        <v>195</v>
      </c>
      <c r="D39" s="125"/>
      <c r="E39" s="125"/>
      <c r="F39" s="89"/>
      <c r="G39" s="89"/>
      <c r="H39" s="89"/>
      <c r="I39" s="89"/>
      <c r="J39" s="126"/>
      <c r="K39" s="126"/>
      <c r="L39" s="126"/>
      <c r="M39" s="126"/>
      <c r="N39" s="126"/>
      <c r="O39" s="127"/>
      <c r="P39" s="128"/>
      <c r="Q39" s="129"/>
      <c r="R39" s="129"/>
      <c r="S39" s="126"/>
      <c r="T39" s="89"/>
      <c r="U39" s="126"/>
      <c r="V39" s="126"/>
      <c r="W39" s="126"/>
      <c r="X39" s="126"/>
      <c r="Y39" s="89"/>
      <c r="Z39" s="89"/>
      <c r="AA39" s="89"/>
      <c r="AB39" s="89"/>
      <c r="AC39" s="124"/>
      <c r="AD39" s="126"/>
      <c r="AE39" s="126"/>
      <c r="AF39" s="126"/>
      <c r="AG39" s="126"/>
      <c r="AH39" s="126"/>
      <c r="AI39" s="130"/>
      <c r="AJ39" s="130"/>
      <c r="AK39" s="130"/>
      <c r="AL39" s="130"/>
      <c r="AM39" s="131"/>
      <c r="AN39" s="64"/>
      <c r="BC39" s="23"/>
      <c r="BD39" s="26"/>
      <c r="BE39" s="26"/>
      <c r="BF39" s="26"/>
      <c r="BG39" s="26"/>
      <c r="BH39" s="23"/>
      <c r="BI39" s="25"/>
    </row>
    <row r="40" spans="1:61" s="3" customFormat="1" ht="15" customHeight="1" x14ac:dyDescent="0.2">
      <c r="A40" s="117"/>
      <c r="B40" s="117" t="s">
        <v>196</v>
      </c>
      <c r="C40" s="104"/>
      <c r="D40" s="109"/>
      <c r="E40" s="109"/>
      <c r="F40" s="107"/>
      <c r="G40" s="107"/>
      <c r="H40" s="107"/>
      <c r="I40" s="107"/>
      <c r="J40" s="105"/>
      <c r="K40" s="105"/>
      <c r="L40" s="105"/>
      <c r="M40" s="105"/>
      <c r="N40" s="105"/>
      <c r="O40" s="114"/>
      <c r="P40" s="115"/>
      <c r="Q40" s="132"/>
      <c r="R40" s="132"/>
      <c r="S40" s="105"/>
      <c r="T40" s="107"/>
      <c r="U40" s="105"/>
      <c r="V40" s="105"/>
      <c r="W40" s="105"/>
      <c r="X40" s="105"/>
      <c r="Y40" s="107"/>
      <c r="Z40" s="107"/>
      <c r="AA40" s="107"/>
      <c r="AB40" s="107"/>
      <c r="AC40" s="104"/>
      <c r="AD40" s="105"/>
      <c r="AE40" s="105"/>
      <c r="AF40" s="105"/>
      <c r="AG40" s="105"/>
      <c r="AH40" s="105"/>
      <c r="AI40" s="111"/>
      <c r="AJ40" s="111"/>
      <c r="AK40" s="111"/>
      <c r="AL40" s="111"/>
      <c r="AM40" s="112"/>
      <c r="AN40" s="64"/>
      <c r="BC40" s="23"/>
      <c r="BD40" s="26"/>
      <c r="BE40" s="26"/>
      <c r="BF40" s="26"/>
      <c r="BG40" s="26"/>
      <c r="BH40" s="23"/>
      <c r="BI40" s="24"/>
    </row>
    <row r="41" spans="1:61" s="3" customFormat="1" ht="15" customHeight="1" x14ac:dyDescent="0.2">
      <c r="A41" s="117"/>
      <c r="B41" s="103" t="s">
        <v>165</v>
      </c>
      <c r="C41" s="104"/>
      <c r="D41" s="109"/>
      <c r="E41" s="109"/>
      <c r="F41" s="107"/>
      <c r="G41" s="107"/>
      <c r="H41" s="107"/>
      <c r="I41" s="107"/>
      <c r="J41" s="105"/>
      <c r="K41" s="105"/>
      <c r="L41" s="105"/>
      <c r="M41" s="105"/>
      <c r="N41" s="105"/>
      <c r="O41" s="114"/>
      <c r="P41" s="115"/>
      <c r="Q41" s="132"/>
      <c r="R41" s="132"/>
      <c r="S41" s="105"/>
      <c r="T41" s="107"/>
      <c r="U41" s="105"/>
      <c r="V41" s="105"/>
      <c r="W41" s="105"/>
      <c r="X41" s="105"/>
      <c r="Y41" s="107"/>
      <c r="Z41" s="107"/>
      <c r="AA41" s="107"/>
      <c r="AB41" s="107"/>
      <c r="AC41" s="104"/>
      <c r="AD41" s="105"/>
      <c r="AE41" s="105"/>
      <c r="AF41" s="105"/>
      <c r="AG41" s="105"/>
      <c r="AH41" s="105"/>
      <c r="AI41" s="111"/>
      <c r="AJ41" s="111"/>
      <c r="AK41" s="111"/>
      <c r="AL41" s="111"/>
      <c r="AM41" s="112"/>
      <c r="AN41" s="64"/>
      <c r="BC41" s="23"/>
      <c r="BD41" s="26"/>
      <c r="BE41" s="26"/>
      <c r="BF41" s="26"/>
      <c r="BG41" s="26"/>
      <c r="BH41" s="23"/>
      <c r="BI41" s="24"/>
    </row>
    <row r="42" spans="1:61" s="3" customFormat="1" ht="15" customHeight="1" x14ac:dyDescent="0.2">
      <c r="A42" s="117"/>
      <c r="B42" s="103"/>
      <c r="C42" s="445" t="s">
        <v>199</v>
      </c>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6"/>
      <c r="AN42" s="64"/>
      <c r="BC42" s="23"/>
      <c r="BD42" s="26"/>
      <c r="BE42" s="26"/>
      <c r="BF42" s="26"/>
      <c r="BG42" s="26"/>
      <c r="BH42" s="23"/>
      <c r="BI42" s="24"/>
    </row>
    <row r="43" spans="1:61" s="3" customFormat="1" ht="15" customHeight="1" x14ac:dyDescent="0.2">
      <c r="A43" s="133"/>
      <c r="B43" s="123"/>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8"/>
      <c r="AN43" s="64"/>
      <c r="BC43" s="23"/>
      <c r="BD43" s="26"/>
      <c r="BE43" s="26"/>
      <c r="BF43" s="26"/>
      <c r="BG43" s="26"/>
      <c r="BH43" s="23"/>
      <c r="BI43" s="24"/>
    </row>
    <row r="44" spans="1:61" s="3" customFormat="1" ht="18.75" customHeight="1" x14ac:dyDescent="0.2">
      <c r="A44" s="134" t="s">
        <v>200</v>
      </c>
      <c r="B44" s="91"/>
      <c r="C44" s="91"/>
      <c r="D44" s="91"/>
      <c r="E44" s="91"/>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c r="AN44" s="64"/>
    </row>
    <row r="45" spans="1:61" ht="18" customHeight="1" x14ac:dyDescent="0.2">
      <c r="A45" s="361" t="s">
        <v>38</v>
      </c>
      <c r="B45" s="362"/>
      <c r="C45" s="362"/>
      <c r="D45" s="362"/>
      <c r="E45" s="363"/>
      <c r="F45" s="361" t="s">
        <v>183</v>
      </c>
      <c r="G45" s="362"/>
      <c r="H45" s="362"/>
      <c r="I45" s="362"/>
      <c r="J45" s="362"/>
      <c r="K45" s="364" t="s">
        <v>39</v>
      </c>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65"/>
      <c r="BC45" s="22"/>
      <c r="BD45" s="22"/>
      <c r="BE45" s="22"/>
      <c r="BF45" s="22"/>
      <c r="BG45" s="22"/>
      <c r="BH45" s="22"/>
    </row>
    <row r="46" spans="1:61" ht="9.75" customHeight="1" x14ac:dyDescent="0.2">
      <c r="A46" s="372"/>
      <c r="B46" s="372"/>
      <c r="C46" s="372"/>
      <c r="D46" s="372"/>
      <c r="E46" s="372"/>
      <c r="F46" s="373"/>
      <c r="G46" s="373"/>
      <c r="H46" s="373"/>
      <c r="I46" s="373"/>
      <c r="J46" s="373"/>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65"/>
      <c r="BC46" s="22"/>
      <c r="BD46" s="22"/>
      <c r="BE46" s="22"/>
      <c r="BF46" s="22"/>
      <c r="BG46" s="22"/>
      <c r="BH46" s="22"/>
    </row>
    <row r="47" spans="1:61" ht="9.75" customHeight="1" x14ac:dyDescent="0.2">
      <c r="A47" s="372"/>
      <c r="B47" s="372"/>
      <c r="C47" s="372"/>
      <c r="D47" s="372"/>
      <c r="E47" s="372"/>
      <c r="F47" s="373"/>
      <c r="G47" s="373"/>
      <c r="H47" s="373"/>
      <c r="I47" s="373"/>
      <c r="J47" s="373"/>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65"/>
      <c r="BC47" s="22"/>
      <c r="BD47" s="22"/>
      <c r="BE47" s="22"/>
      <c r="BF47" s="22"/>
      <c r="BG47" s="22"/>
      <c r="BH47" s="22"/>
    </row>
    <row r="48" spans="1:61" ht="9.75" customHeight="1" x14ac:dyDescent="0.2">
      <c r="A48" s="372"/>
      <c r="B48" s="372"/>
      <c r="C48" s="372"/>
      <c r="D48" s="372"/>
      <c r="E48" s="372"/>
      <c r="F48" s="373"/>
      <c r="G48" s="373"/>
      <c r="H48" s="373"/>
      <c r="I48" s="373"/>
      <c r="J48" s="373"/>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65"/>
      <c r="BC48" s="22"/>
      <c r="BD48" s="22"/>
      <c r="BE48" s="22"/>
      <c r="BF48" s="22"/>
      <c r="BG48" s="22"/>
      <c r="BH48" s="22"/>
    </row>
    <row r="49" spans="1:60" ht="9.75" customHeight="1" x14ac:dyDescent="0.2">
      <c r="A49" s="372"/>
      <c r="B49" s="372"/>
      <c r="C49" s="372"/>
      <c r="D49" s="372"/>
      <c r="E49" s="372"/>
      <c r="F49" s="373"/>
      <c r="G49" s="373"/>
      <c r="H49" s="373"/>
      <c r="I49" s="373"/>
      <c r="J49" s="373"/>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65"/>
      <c r="BC49" s="22"/>
      <c r="BD49" s="22"/>
      <c r="BE49" s="22"/>
      <c r="BF49" s="22"/>
      <c r="BG49" s="22"/>
      <c r="BH49" s="22"/>
    </row>
    <row r="50" spans="1:60" ht="9.75" customHeight="1" x14ac:dyDescent="0.2">
      <c r="A50" s="372"/>
      <c r="B50" s="372"/>
      <c r="C50" s="372"/>
      <c r="D50" s="372"/>
      <c r="E50" s="372"/>
      <c r="F50" s="373"/>
      <c r="G50" s="373"/>
      <c r="H50" s="373"/>
      <c r="I50" s="373"/>
      <c r="J50" s="373"/>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65"/>
      <c r="BC50" s="22"/>
      <c r="BD50" s="22"/>
      <c r="BE50" s="22"/>
      <c r="BF50" s="22"/>
      <c r="BG50" s="22"/>
      <c r="BH50" s="22"/>
    </row>
    <row r="51" spans="1:60" ht="9.75" customHeight="1" x14ac:dyDescent="0.2">
      <c r="A51" s="372"/>
      <c r="B51" s="372"/>
      <c r="C51" s="372"/>
      <c r="D51" s="372"/>
      <c r="E51" s="372"/>
      <c r="F51" s="373"/>
      <c r="G51" s="373"/>
      <c r="H51" s="373"/>
      <c r="I51" s="373"/>
      <c r="J51" s="373"/>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65"/>
      <c r="BC51" s="22"/>
      <c r="BD51" s="22"/>
      <c r="BE51" s="22"/>
      <c r="BF51" s="22"/>
      <c r="BG51" s="22"/>
      <c r="BH51" s="22"/>
    </row>
    <row r="52" spans="1:60" ht="9.75" customHeight="1" x14ac:dyDescent="0.2">
      <c r="A52" s="372"/>
      <c r="B52" s="372"/>
      <c r="C52" s="372"/>
      <c r="D52" s="372"/>
      <c r="E52" s="372"/>
      <c r="F52" s="373"/>
      <c r="G52" s="373"/>
      <c r="H52" s="373"/>
      <c r="I52" s="373"/>
      <c r="J52" s="373"/>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65"/>
      <c r="BC52" s="22"/>
      <c r="BD52" s="22"/>
      <c r="BE52" s="22"/>
      <c r="BF52" s="22"/>
      <c r="BG52" s="22"/>
      <c r="BH52" s="22"/>
    </row>
    <row r="53" spans="1:60" ht="9.75" customHeight="1" x14ac:dyDescent="0.2">
      <c r="A53" s="372"/>
      <c r="B53" s="372"/>
      <c r="C53" s="372"/>
      <c r="D53" s="372"/>
      <c r="E53" s="372"/>
      <c r="F53" s="373"/>
      <c r="G53" s="373"/>
      <c r="H53" s="373"/>
      <c r="I53" s="373"/>
      <c r="J53" s="373"/>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65"/>
      <c r="BC53" s="22"/>
      <c r="BD53" s="22"/>
      <c r="BE53" s="22"/>
      <c r="BF53" s="22"/>
      <c r="BG53" s="22"/>
      <c r="BH53" s="22"/>
    </row>
    <row r="54" spans="1:60" ht="9.75" customHeight="1" x14ac:dyDescent="0.2">
      <c r="A54" s="372"/>
      <c r="B54" s="372"/>
      <c r="C54" s="372"/>
      <c r="D54" s="372"/>
      <c r="E54" s="372"/>
      <c r="F54" s="373"/>
      <c r="G54" s="373"/>
      <c r="H54" s="373"/>
      <c r="I54" s="373"/>
      <c r="J54" s="373"/>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65"/>
      <c r="BC54" s="22"/>
      <c r="BD54" s="22"/>
      <c r="BE54" s="22"/>
      <c r="BF54" s="22"/>
      <c r="BG54" s="22"/>
      <c r="BH54" s="22"/>
    </row>
    <row r="55" spans="1:60" ht="9.75" customHeight="1" x14ac:dyDescent="0.2">
      <c r="A55" s="372"/>
      <c r="B55" s="372"/>
      <c r="C55" s="372"/>
      <c r="D55" s="372"/>
      <c r="E55" s="372"/>
      <c r="F55" s="373"/>
      <c r="G55" s="373"/>
      <c r="H55" s="373"/>
      <c r="I55" s="373"/>
      <c r="J55" s="373"/>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65"/>
      <c r="BC55" s="22"/>
      <c r="BD55" s="22"/>
      <c r="BE55" s="22"/>
      <c r="BF55" s="22"/>
      <c r="BG55" s="22"/>
      <c r="BH55" s="22"/>
    </row>
    <row r="56" spans="1:60" ht="9.75" customHeight="1" x14ac:dyDescent="0.2">
      <c r="A56" s="372"/>
      <c r="B56" s="372"/>
      <c r="C56" s="372"/>
      <c r="D56" s="372"/>
      <c r="E56" s="372"/>
      <c r="F56" s="373"/>
      <c r="G56" s="373"/>
      <c r="H56" s="373"/>
      <c r="I56" s="373"/>
      <c r="J56" s="373"/>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65"/>
      <c r="BC56" s="22"/>
      <c r="BD56" s="22"/>
      <c r="BE56" s="22"/>
      <c r="BF56" s="22"/>
      <c r="BG56" s="22"/>
      <c r="BH56" s="22"/>
    </row>
    <row r="57" spans="1:60" ht="9.75" customHeight="1" x14ac:dyDescent="0.2">
      <c r="A57" s="372"/>
      <c r="B57" s="372"/>
      <c r="C57" s="372"/>
      <c r="D57" s="372"/>
      <c r="E57" s="372"/>
      <c r="F57" s="373"/>
      <c r="G57" s="373"/>
      <c r="H57" s="373"/>
      <c r="I57" s="373"/>
      <c r="J57" s="373"/>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65"/>
      <c r="BC57" s="22"/>
      <c r="BD57" s="22"/>
      <c r="BE57" s="22"/>
      <c r="BF57" s="22"/>
      <c r="BG57" s="22"/>
      <c r="BH57" s="22"/>
    </row>
    <row r="58" spans="1:60" ht="9.75" customHeight="1" x14ac:dyDescent="0.2">
      <c r="A58" s="372"/>
      <c r="B58" s="372"/>
      <c r="C58" s="372"/>
      <c r="D58" s="372"/>
      <c r="E58" s="372"/>
      <c r="F58" s="373"/>
      <c r="G58" s="373"/>
      <c r="H58" s="373"/>
      <c r="I58" s="373"/>
      <c r="J58" s="373"/>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65"/>
      <c r="BC58" s="22"/>
      <c r="BD58" s="22"/>
      <c r="BE58" s="22"/>
      <c r="BF58" s="22"/>
      <c r="BG58" s="22"/>
      <c r="BH58" s="22"/>
    </row>
    <row r="59" spans="1:60" ht="9.75" customHeight="1" x14ac:dyDescent="0.2">
      <c r="A59" s="372"/>
      <c r="B59" s="372"/>
      <c r="C59" s="372"/>
      <c r="D59" s="372"/>
      <c r="E59" s="372"/>
      <c r="F59" s="373"/>
      <c r="G59" s="373"/>
      <c r="H59" s="373"/>
      <c r="I59" s="373"/>
      <c r="J59" s="373"/>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65"/>
      <c r="BC59" s="22"/>
      <c r="BD59" s="22"/>
      <c r="BE59" s="22"/>
      <c r="BF59" s="22"/>
      <c r="BG59" s="22"/>
      <c r="BH59" s="22"/>
    </row>
    <row r="60" spans="1:60" ht="9.75" customHeight="1" thickBot="1" x14ac:dyDescent="0.25">
      <c r="A60" s="387"/>
      <c r="B60" s="388"/>
      <c r="C60" s="388"/>
      <c r="D60" s="388"/>
      <c r="E60" s="389"/>
      <c r="F60" s="390"/>
      <c r="G60" s="391"/>
      <c r="H60" s="391"/>
      <c r="I60" s="391"/>
      <c r="J60" s="392"/>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65"/>
      <c r="BC60" s="22"/>
      <c r="BD60" s="22"/>
      <c r="BE60" s="22"/>
      <c r="BF60" s="22"/>
      <c r="BG60" s="22"/>
      <c r="BH60" s="22"/>
    </row>
    <row r="61" spans="1:60" ht="22.5" customHeight="1" thickTop="1" x14ac:dyDescent="0.2">
      <c r="A61" s="355" t="s">
        <v>75</v>
      </c>
      <c r="B61" s="356"/>
      <c r="C61" s="356"/>
      <c r="D61" s="356"/>
      <c r="E61" s="356"/>
      <c r="F61" s="357">
        <f>SUM(F46:J60)</f>
        <v>0</v>
      </c>
      <c r="G61" s="358"/>
      <c r="H61" s="358"/>
      <c r="I61" s="358"/>
      <c r="J61" s="359"/>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65"/>
      <c r="BC61" s="22"/>
      <c r="BD61" s="22"/>
      <c r="BE61" s="22"/>
      <c r="BF61" s="22"/>
      <c r="BG61" s="22"/>
      <c r="BH61" s="22"/>
    </row>
    <row r="62" spans="1:60" ht="11.25" customHeight="1" x14ac:dyDescent="0.2">
      <c r="A62" s="137"/>
      <c r="B62" s="138"/>
      <c r="C62" s="138"/>
      <c r="D62" s="138"/>
      <c r="E62" s="138"/>
      <c r="F62" s="139"/>
      <c r="G62" s="139"/>
      <c r="H62" s="139"/>
      <c r="I62" s="139"/>
      <c r="J62" s="139"/>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1"/>
      <c r="AN62" s="65"/>
      <c r="BC62" s="22"/>
      <c r="BD62" s="22"/>
      <c r="BE62" s="22"/>
      <c r="BF62" s="22"/>
      <c r="BG62" s="22"/>
      <c r="BH62" s="22"/>
    </row>
    <row r="63" spans="1:60" s="3" customFormat="1" ht="18.75" customHeight="1" x14ac:dyDescent="0.2">
      <c r="A63" s="123" t="s">
        <v>184</v>
      </c>
      <c r="B63" s="89"/>
      <c r="C63" s="89"/>
      <c r="D63" s="89"/>
      <c r="E63" s="89"/>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5"/>
      <c r="AN63" s="64"/>
    </row>
    <row r="64" spans="1:60" ht="18" customHeight="1" x14ac:dyDescent="0.2">
      <c r="A64" s="361" t="s">
        <v>38</v>
      </c>
      <c r="B64" s="362"/>
      <c r="C64" s="362"/>
      <c r="D64" s="362"/>
      <c r="E64" s="363"/>
      <c r="F64" s="361" t="s">
        <v>185</v>
      </c>
      <c r="G64" s="362"/>
      <c r="H64" s="362"/>
      <c r="I64" s="362"/>
      <c r="J64" s="362"/>
      <c r="K64" s="364" t="s">
        <v>186</v>
      </c>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65"/>
      <c r="BC64" s="22"/>
      <c r="BD64" s="22"/>
      <c r="BE64" s="22"/>
      <c r="BF64" s="22"/>
      <c r="BG64" s="22"/>
      <c r="BH64" s="22"/>
    </row>
    <row r="65" spans="1:60" ht="9.75" customHeight="1" x14ac:dyDescent="0.2">
      <c r="A65" s="372"/>
      <c r="B65" s="372"/>
      <c r="C65" s="372"/>
      <c r="D65" s="372"/>
      <c r="E65" s="372"/>
      <c r="F65" s="373"/>
      <c r="G65" s="373"/>
      <c r="H65" s="373"/>
      <c r="I65" s="373"/>
      <c r="J65" s="373"/>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65"/>
      <c r="BC65" s="22"/>
      <c r="BD65" s="22"/>
      <c r="BE65" s="22"/>
      <c r="BF65" s="22"/>
      <c r="BG65" s="22"/>
      <c r="BH65" s="22"/>
    </row>
    <row r="66" spans="1:60" ht="9.75" customHeight="1" x14ac:dyDescent="0.2">
      <c r="A66" s="375"/>
      <c r="B66" s="376"/>
      <c r="C66" s="376"/>
      <c r="D66" s="376"/>
      <c r="E66" s="377"/>
      <c r="F66" s="378"/>
      <c r="G66" s="379"/>
      <c r="H66" s="379"/>
      <c r="I66" s="379"/>
      <c r="J66" s="380"/>
      <c r="K66" s="381"/>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3"/>
      <c r="AN66" s="65"/>
      <c r="BC66" s="22"/>
      <c r="BD66" s="22"/>
      <c r="BE66" s="22"/>
      <c r="BF66" s="22"/>
      <c r="BG66" s="22"/>
      <c r="BH66" s="22"/>
    </row>
    <row r="67" spans="1:60" ht="9.75" customHeight="1" thickBot="1" x14ac:dyDescent="0.25">
      <c r="A67" s="372"/>
      <c r="B67" s="372"/>
      <c r="C67" s="372"/>
      <c r="D67" s="372"/>
      <c r="E67" s="372"/>
      <c r="F67" s="373"/>
      <c r="G67" s="373"/>
      <c r="H67" s="373"/>
      <c r="I67" s="373"/>
      <c r="J67" s="373"/>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65"/>
      <c r="BC67" s="22"/>
      <c r="BD67" s="22"/>
      <c r="BE67" s="22"/>
      <c r="BF67" s="22"/>
      <c r="BG67" s="22"/>
      <c r="BH67" s="22"/>
    </row>
    <row r="68" spans="1:60" ht="22.5" customHeight="1" thickTop="1" x14ac:dyDescent="0.2">
      <c r="A68" s="355" t="s">
        <v>75</v>
      </c>
      <c r="B68" s="356"/>
      <c r="C68" s="356"/>
      <c r="D68" s="356"/>
      <c r="E68" s="356"/>
      <c r="F68" s="357">
        <f>SUM(F65:J67)</f>
        <v>0</v>
      </c>
      <c r="G68" s="358"/>
      <c r="H68" s="358"/>
      <c r="I68" s="358"/>
      <c r="J68" s="359"/>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65"/>
      <c r="BC68" s="22"/>
      <c r="BD68" s="22"/>
      <c r="BE68" s="22"/>
      <c r="BF68" s="22"/>
      <c r="BG68" s="22"/>
      <c r="BH68" s="22"/>
    </row>
    <row r="69" spans="1:60" ht="6" customHeight="1" x14ac:dyDescent="0.2">
      <c r="A69" s="142"/>
      <c r="B69" s="142"/>
      <c r="C69" s="142"/>
      <c r="D69" s="142"/>
      <c r="E69" s="142"/>
      <c r="F69" s="143"/>
      <c r="G69" s="143"/>
      <c r="H69" s="143"/>
      <c r="I69" s="143"/>
      <c r="J69" s="143"/>
      <c r="K69" s="144"/>
      <c r="L69" s="144"/>
      <c r="M69" s="144"/>
      <c r="N69" s="144"/>
      <c r="O69" s="144"/>
      <c r="P69" s="144"/>
      <c r="Q69" s="144"/>
      <c r="R69" s="144"/>
      <c r="S69" s="144"/>
      <c r="T69" s="144"/>
      <c r="U69" s="144"/>
      <c r="V69" s="144"/>
      <c r="W69" s="145"/>
      <c r="X69" s="145"/>
      <c r="Y69" s="145"/>
      <c r="Z69" s="145"/>
      <c r="AA69" s="145"/>
      <c r="AB69" s="144"/>
      <c r="AC69" s="145"/>
      <c r="AD69" s="145"/>
      <c r="AE69" s="145"/>
      <c r="AF69" s="145"/>
      <c r="AG69" s="145"/>
      <c r="AH69" s="145"/>
      <c r="AI69" s="145"/>
      <c r="AJ69" s="145"/>
      <c r="AK69" s="145"/>
      <c r="AL69" s="145"/>
      <c r="AM69" s="145"/>
      <c r="AN69" s="132"/>
    </row>
    <row r="70" spans="1:60" s="3" customFormat="1" ht="20.25" customHeight="1" x14ac:dyDescent="0.2">
      <c r="A70" s="87" t="s">
        <v>142</v>
      </c>
      <c r="B70" s="88"/>
      <c r="C70" s="89"/>
      <c r="D70" s="89"/>
      <c r="E70" s="89"/>
      <c r="F70" s="89"/>
      <c r="G70" s="89"/>
      <c r="H70" s="89"/>
      <c r="I70" s="84"/>
      <c r="J70" s="89"/>
      <c r="K70" s="459"/>
      <c r="L70" s="459"/>
      <c r="M70" s="459"/>
      <c r="N70" s="459"/>
      <c r="O70" s="88"/>
      <c r="P70" s="88"/>
      <c r="Q70" s="88"/>
      <c r="R70" s="459"/>
      <c r="S70" s="460"/>
      <c r="T70" s="365" t="s">
        <v>69</v>
      </c>
      <c r="U70" s="365"/>
      <c r="V70" s="365"/>
      <c r="W70" s="365"/>
      <c r="X70" s="366"/>
      <c r="Y70" s="461" t="str">
        <f>IF(L5="","",VLOOKUP(L5,$A$160:$H$203,2,0))</f>
        <v/>
      </c>
      <c r="Z70" s="462"/>
      <c r="AA70" s="462"/>
      <c r="AB70" s="369" t="s">
        <v>55</v>
      </c>
      <c r="AC70" s="370"/>
      <c r="AD70" s="371" t="s">
        <v>40</v>
      </c>
      <c r="AE70" s="365"/>
      <c r="AF70" s="365"/>
      <c r="AG70" s="365"/>
      <c r="AH70" s="366"/>
      <c r="AI70" s="367">
        <f>ROUNDDOWN($F$102/1000,0)</f>
        <v>0</v>
      </c>
      <c r="AJ70" s="368"/>
      <c r="AK70" s="368"/>
      <c r="AL70" s="369" t="s">
        <v>55</v>
      </c>
      <c r="AM70" s="370"/>
      <c r="AN70" s="64"/>
      <c r="BC70" s="23"/>
      <c r="BD70" s="23"/>
      <c r="BE70" s="23"/>
      <c r="BF70" s="23"/>
      <c r="BG70" s="23"/>
      <c r="BH70" s="23"/>
    </row>
    <row r="71" spans="1:60" s="3" customFormat="1" ht="20.25" customHeight="1" x14ac:dyDescent="0.2">
      <c r="A71" s="90" t="s">
        <v>37</v>
      </c>
      <c r="B71" s="206"/>
      <c r="C71" s="91"/>
      <c r="D71" s="91"/>
      <c r="E71" s="91"/>
      <c r="F71" s="91"/>
      <c r="G71" s="91"/>
      <c r="H71" s="415"/>
      <c r="I71" s="416"/>
      <c r="J71" s="417"/>
      <c r="K71" s="384" t="s">
        <v>147</v>
      </c>
      <c r="L71" s="385"/>
      <c r="M71" s="385"/>
      <c r="N71" s="385"/>
      <c r="O71" s="385"/>
      <c r="P71" s="385"/>
      <c r="Q71" s="385"/>
      <c r="R71" s="385"/>
      <c r="S71" s="385"/>
      <c r="T71" s="386"/>
      <c r="U71" s="386"/>
      <c r="V71" s="386"/>
      <c r="W71" s="386"/>
      <c r="X71" s="386"/>
      <c r="Y71" s="386"/>
      <c r="Z71" s="386"/>
      <c r="AA71" s="203"/>
      <c r="AB71" s="203"/>
      <c r="AC71" s="203"/>
      <c r="AD71" s="439" t="s">
        <v>145</v>
      </c>
      <c r="AE71" s="439"/>
      <c r="AF71" s="439"/>
      <c r="AG71" s="439"/>
      <c r="AH71" s="439"/>
      <c r="AI71" s="439"/>
      <c r="AJ71" s="439"/>
      <c r="AK71" s="439"/>
      <c r="AL71" s="439"/>
      <c r="AM71" s="440"/>
      <c r="AN71" s="64"/>
      <c r="BC71" s="23"/>
      <c r="BD71" s="23"/>
      <c r="BE71" s="23"/>
      <c r="BF71" s="23"/>
      <c r="BG71" s="23"/>
      <c r="BH71" s="23"/>
    </row>
    <row r="72" spans="1:60" s="3" customFormat="1" ht="17.25" customHeight="1" x14ac:dyDescent="0.2">
      <c r="A72" s="92"/>
      <c r="B72" s="93"/>
      <c r="C72" s="441" t="s">
        <v>191</v>
      </c>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2"/>
      <c r="AN72" s="64"/>
      <c r="BC72" s="23"/>
      <c r="BD72" s="23"/>
      <c r="BE72" s="23"/>
      <c r="BF72" s="23"/>
      <c r="BG72" s="23"/>
      <c r="BH72" s="23"/>
    </row>
    <row r="73" spans="1:60" s="3" customFormat="1" ht="17.25" customHeight="1" x14ac:dyDescent="0.2">
      <c r="A73" s="94"/>
      <c r="B73" s="95"/>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4"/>
      <c r="AN73" s="64"/>
      <c r="BC73" s="23"/>
      <c r="BD73" s="23"/>
      <c r="BE73" s="23"/>
      <c r="BF73" s="23"/>
      <c r="BG73" s="23"/>
      <c r="BH73" s="23"/>
    </row>
    <row r="74" spans="1:60" s="3" customFormat="1" ht="17.25" customHeight="1" x14ac:dyDescent="0.2">
      <c r="A74" s="94"/>
      <c r="B74" s="95"/>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4"/>
      <c r="AN74" s="64"/>
      <c r="BC74" s="23"/>
      <c r="BD74" s="23"/>
      <c r="BE74" s="23"/>
      <c r="BF74" s="23"/>
      <c r="BG74" s="23"/>
      <c r="BH74" s="23"/>
    </row>
    <row r="75" spans="1:60" s="3" customFormat="1" ht="16.2" customHeight="1" x14ac:dyDescent="0.2">
      <c r="A75" s="94"/>
      <c r="B75" s="95"/>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4"/>
      <c r="AN75" s="64"/>
      <c r="BC75" s="23"/>
      <c r="BD75" s="23"/>
      <c r="BE75" s="23"/>
      <c r="BF75" s="23"/>
      <c r="BG75" s="23"/>
      <c r="BH75" s="23"/>
    </row>
    <row r="76" spans="1:60" s="3" customFormat="1" ht="17.25" customHeight="1" x14ac:dyDescent="0.2">
      <c r="A76" s="96" t="s">
        <v>154</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8"/>
      <c r="AN76" s="64"/>
      <c r="BC76" s="23"/>
      <c r="BD76" s="23"/>
      <c r="BE76" s="23"/>
      <c r="BF76" s="23"/>
      <c r="BG76" s="23"/>
      <c r="BH76" s="23"/>
    </row>
    <row r="77" spans="1:60" s="3" customFormat="1" ht="15" customHeight="1" x14ac:dyDescent="0.2">
      <c r="A77" s="102"/>
      <c r="B77" s="146" t="s">
        <v>155</v>
      </c>
      <c r="C77" s="147"/>
      <c r="D77" s="148"/>
      <c r="E77" s="148"/>
      <c r="F77" s="148"/>
      <c r="G77" s="148"/>
      <c r="H77" s="148"/>
      <c r="I77" s="148"/>
      <c r="J77" s="148"/>
      <c r="K77" s="148"/>
      <c r="L77" s="149"/>
      <c r="M77" s="149"/>
      <c r="N77" s="148"/>
      <c r="O77" s="150"/>
      <c r="P77" s="147"/>
      <c r="Q77" s="150"/>
      <c r="R77" s="150"/>
      <c r="S77" s="151"/>
      <c r="T77" s="149"/>
      <c r="U77" s="149"/>
      <c r="V77" s="149"/>
      <c r="W77" s="150"/>
      <c r="X77" s="86"/>
      <c r="Y77" s="86"/>
      <c r="Z77" s="86"/>
      <c r="AA77" s="147"/>
      <c r="AB77" s="86"/>
      <c r="AC77" s="209"/>
      <c r="AD77" s="209"/>
      <c r="AE77" s="209"/>
      <c r="AF77" s="209"/>
      <c r="AG77" s="86"/>
      <c r="AH77" s="86"/>
      <c r="AI77" s="147"/>
      <c r="AJ77" s="148"/>
      <c r="AK77" s="148"/>
      <c r="AL77" s="148"/>
      <c r="AM77" s="152"/>
      <c r="AN77" s="64"/>
      <c r="BC77" s="23"/>
      <c r="BD77" s="23"/>
      <c r="BE77" s="23"/>
      <c r="BF77" s="23"/>
      <c r="BG77" s="23"/>
      <c r="BH77" s="23"/>
    </row>
    <row r="78" spans="1:60" s="3" customFormat="1" ht="15" customHeight="1" x14ac:dyDescent="0.2">
      <c r="A78" s="102"/>
      <c r="B78" s="103" t="s">
        <v>166</v>
      </c>
      <c r="C78" s="104"/>
      <c r="D78" s="109"/>
      <c r="E78" s="95"/>
      <c r="F78" s="95"/>
      <c r="G78" s="95"/>
      <c r="H78" s="95"/>
      <c r="I78" s="95"/>
      <c r="J78" s="95"/>
      <c r="K78" s="95"/>
      <c r="L78" s="109"/>
      <c r="M78" s="95"/>
      <c r="N78" s="95"/>
      <c r="O78" s="95"/>
      <c r="P78" s="95"/>
      <c r="Q78" s="95"/>
      <c r="R78" s="109"/>
      <c r="S78" s="95"/>
      <c r="T78" s="95"/>
      <c r="U78" s="95"/>
      <c r="V78" s="95"/>
      <c r="W78" s="109"/>
      <c r="X78" s="95"/>
      <c r="Y78" s="95"/>
      <c r="Z78" s="95"/>
      <c r="AA78" s="95"/>
      <c r="AB78" s="95"/>
      <c r="AC78" s="95"/>
      <c r="AD78" s="95"/>
      <c r="AE78" s="95"/>
      <c r="AF78" s="109"/>
      <c r="AG78" s="95"/>
      <c r="AH78" s="95"/>
      <c r="AI78" s="95"/>
      <c r="AJ78" s="95"/>
      <c r="AK78" s="95"/>
      <c r="AL78" s="95"/>
      <c r="AM78" s="108"/>
      <c r="AN78" s="64"/>
      <c r="BC78" s="23"/>
      <c r="BD78" s="23"/>
      <c r="BE78" s="23"/>
      <c r="BF78" s="23"/>
      <c r="BG78" s="23"/>
      <c r="BH78" s="23"/>
    </row>
    <row r="79" spans="1:60" s="3" customFormat="1" ht="15" customHeight="1" x14ac:dyDescent="0.2">
      <c r="A79" s="117"/>
      <c r="B79" s="103"/>
      <c r="C79" s="106" t="s">
        <v>167</v>
      </c>
      <c r="D79" s="113"/>
      <c r="E79" s="113"/>
      <c r="F79" s="211"/>
      <c r="G79" s="211"/>
      <c r="H79" s="211"/>
      <c r="I79" s="211"/>
      <c r="J79" s="109"/>
      <c r="K79" s="105"/>
      <c r="L79" s="105"/>
      <c r="M79" s="105"/>
      <c r="N79" s="105"/>
      <c r="O79" s="114"/>
      <c r="P79" s="115"/>
      <c r="Q79" s="93"/>
      <c r="R79" s="93"/>
      <c r="S79" s="109"/>
      <c r="T79" s="107"/>
      <c r="U79" s="107"/>
      <c r="V79" s="107"/>
      <c r="W79" s="107"/>
      <c r="X79" s="107"/>
      <c r="Y79" s="211"/>
      <c r="Z79" s="211"/>
      <c r="AA79" s="211"/>
      <c r="AB79" s="211"/>
      <c r="AC79" s="107"/>
      <c r="AD79" s="107"/>
      <c r="AE79" s="107"/>
      <c r="AF79" s="107"/>
      <c r="AG79" s="107"/>
      <c r="AH79" s="105"/>
      <c r="AI79" s="111"/>
      <c r="AJ79" s="111"/>
      <c r="AK79" s="111"/>
      <c r="AL79" s="111"/>
      <c r="AM79" s="116"/>
      <c r="AN79" s="64"/>
      <c r="BC79" s="23"/>
      <c r="BD79" s="23"/>
      <c r="BE79" s="23"/>
      <c r="BF79" s="23"/>
      <c r="BG79" s="23"/>
      <c r="BH79" s="23"/>
    </row>
    <row r="80" spans="1:60" s="3" customFormat="1" ht="15" customHeight="1" x14ac:dyDescent="0.2">
      <c r="A80" s="117"/>
      <c r="B80" s="103" t="s">
        <v>159</v>
      </c>
      <c r="C80" s="106"/>
      <c r="D80" s="113"/>
      <c r="E80" s="113"/>
      <c r="F80" s="211"/>
      <c r="G80" s="211"/>
      <c r="H80" s="211"/>
      <c r="I80" s="211"/>
      <c r="J80" s="109"/>
      <c r="K80" s="105"/>
      <c r="L80" s="105"/>
      <c r="M80" s="109"/>
      <c r="N80" s="105"/>
      <c r="O80" s="114"/>
      <c r="P80" s="115"/>
      <c r="Q80" s="93"/>
      <c r="R80" s="93"/>
      <c r="S80" s="109"/>
      <c r="T80" s="107"/>
      <c r="U80" s="107"/>
      <c r="V80" s="109"/>
      <c r="W80" s="107"/>
      <c r="X80" s="107"/>
      <c r="Y80" s="211"/>
      <c r="Z80" s="211"/>
      <c r="AA80" s="211"/>
      <c r="AB80" s="211"/>
      <c r="AC80" s="107"/>
      <c r="AD80" s="107"/>
      <c r="AE80" s="107"/>
      <c r="AF80" s="107"/>
      <c r="AG80" s="107"/>
      <c r="AH80" s="105"/>
      <c r="AI80" s="111"/>
      <c r="AJ80" s="111"/>
      <c r="AK80" s="111"/>
      <c r="AL80" s="111"/>
      <c r="AM80" s="116"/>
      <c r="AN80" s="64"/>
      <c r="BC80" s="23"/>
      <c r="BD80" s="23"/>
      <c r="BE80" s="23"/>
      <c r="BF80" s="23"/>
      <c r="BG80" s="23"/>
      <c r="BH80" s="23"/>
    </row>
    <row r="81" spans="1:60" s="3" customFormat="1" ht="15" customHeight="1" x14ac:dyDescent="0.2">
      <c r="A81" s="117"/>
      <c r="B81" s="103" t="s">
        <v>168</v>
      </c>
      <c r="C81" s="106"/>
      <c r="D81" s="113"/>
      <c r="E81" s="113"/>
      <c r="F81" s="211"/>
      <c r="G81" s="211"/>
      <c r="H81" s="211"/>
      <c r="I81" s="211"/>
      <c r="J81" s="109"/>
      <c r="K81" s="105"/>
      <c r="L81" s="105"/>
      <c r="M81" s="109"/>
      <c r="N81" s="105"/>
      <c r="O81" s="114"/>
      <c r="P81" s="115"/>
      <c r="Q81" s="93"/>
      <c r="R81" s="93"/>
      <c r="S81" s="109"/>
      <c r="T81" s="107"/>
      <c r="U81" s="107"/>
      <c r="V81" s="109"/>
      <c r="W81" s="107"/>
      <c r="X81" s="107"/>
      <c r="Y81" s="211"/>
      <c r="Z81" s="211"/>
      <c r="AA81" s="211"/>
      <c r="AB81" s="211"/>
      <c r="AC81" s="107"/>
      <c r="AD81" s="107"/>
      <c r="AE81" s="107"/>
      <c r="AF81" s="107"/>
      <c r="AG81" s="107"/>
      <c r="AH81" s="105"/>
      <c r="AI81" s="111"/>
      <c r="AJ81" s="111"/>
      <c r="AK81" s="111"/>
      <c r="AL81" s="111"/>
      <c r="AM81" s="116"/>
      <c r="AN81" s="64"/>
      <c r="BC81" s="23"/>
      <c r="BD81" s="23"/>
      <c r="BE81" s="23"/>
      <c r="BF81" s="23"/>
      <c r="BG81" s="23"/>
      <c r="BH81" s="23"/>
    </row>
    <row r="82" spans="1:60" s="3" customFormat="1" ht="15" customHeight="1" x14ac:dyDescent="0.2">
      <c r="A82" s="117"/>
      <c r="B82" s="103"/>
      <c r="C82" s="405" t="s">
        <v>173</v>
      </c>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6"/>
      <c r="AN82" s="64"/>
      <c r="BC82" s="23"/>
      <c r="BD82" s="23"/>
      <c r="BE82" s="23"/>
      <c r="BF82" s="23"/>
      <c r="BG82" s="23"/>
      <c r="BH82" s="23"/>
    </row>
    <row r="83" spans="1:60" s="3" customFormat="1" ht="15" customHeight="1" x14ac:dyDescent="0.2">
      <c r="A83" s="117"/>
      <c r="B83" s="103"/>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6"/>
      <c r="AN83" s="64"/>
      <c r="BC83" s="23"/>
      <c r="BD83" s="23"/>
      <c r="BE83" s="23"/>
      <c r="BF83" s="23"/>
      <c r="BG83" s="23"/>
      <c r="BH83" s="23"/>
    </row>
    <row r="84" spans="1:60" s="3" customFormat="1" ht="15" customHeight="1" x14ac:dyDescent="0.2">
      <c r="A84" s="117"/>
      <c r="B84" s="153" t="s">
        <v>174</v>
      </c>
      <c r="C84" s="154"/>
      <c r="D84" s="154"/>
      <c r="E84" s="154"/>
      <c r="F84" s="202"/>
      <c r="G84" s="202"/>
      <c r="H84" s="202"/>
      <c r="I84" s="202"/>
      <c r="J84" s="125"/>
      <c r="K84" s="126"/>
      <c r="L84" s="126"/>
      <c r="M84" s="125"/>
      <c r="N84" s="126"/>
      <c r="O84" s="127"/>
      <c r="P84" s="128"/>
      <c r="Q84" s="88"/>
      <c r="R84" s="88"/>
      <c r="S84" s="125"/>
      <c r="T84" s="89"/>
      <c r="U84" s="89"/>
      <c r="V84" s="125"/>
      <c r="W84" s="89"/>
      <c r="X84" s="89"/>
      <c r="Y84" s="202"/>
      <c r="Z84" s="202"/>
      <c r="AA84" s="202"/>
      <c r="AB84" s="202"/>
      <c r="AC84" s="89"/>
      <c r="AD84" s="89"/>
      <c r="AE84" s="89"/>
      <c r="AF84" s="89"/>
      <c r="AG84" s="89"/>
      <c r="AH84" s="126"/>
      <c r="AI84" s="130"/>
      <c r="AJ84" s="130"/>
      <c r="AK84" s="130"/>
      <c r="AL84" s="130"/>
      <c r="AM84" s="155"/>
      <c r="AN84" s="64"/>
      <c r="BC84" s="23"/>
      <c r="BD84" s="23"/>
      <c r="BE84" s="23"/>
      <c r="BF84" s="23"/>
      <c r="BG84" s="23"/>
      <c r="BH84" s="23"/>
    </row>
    <row r="85" spans="1:60" s="3" customFormat="1" ht="18.75" customHeight="1" x14ac:dyDescent="0.2">
      <c r="A85" s="361" t="s">
        <v>139</v>
      </c>
      <c r="B85" s="456"/>
      <c r="C85" s="456"/>
      <c r="D85" s="456"/>
      <c r="E85" s="456"/>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5"/>
      <c r="AN85" s="64"/>
    </row>
    <row r="86" spans="1:60" ht="18" customHeight="1" x14ac:dyDescent="0.2">
      <c r="A86" s="361" t="s">
        <v>38</v>
      </c>
      <c r="B86" s="362"/>
      <c r="C86" s="362"/>
      <c r="D86" s="362"/>
      <c r="E86" s="363"/>
      <c r="F86" s="361" t="s">
        <v>41</v>
      </c>
      <c r="G86" s="362"/>
      <c r="H86" s="362"/>
      <c r="I86" s="362"/>
      <c r="J86" s="362"/>
      <c r="K86" s="364" t="s">
        <v>39</v>
      </c>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65"/>
      <c r="BC86" s="22"/>
      <c r="BD86" s="22"/>
      <c r="BE86" s="22"/>
      <c r="BF86" s="22"/>
      <c r="BG86" s="22"/>
      <c r="BH86" s="22"/>
    </row>
    <row r="87" spans="1:60" ht="9.75" customHeight="1" x14ac:dyDescent="0.2">
      <c r="A87" s="372"/>
      <c r="B87" s="372"/>
      <c r="C87" s="372"/>
      <c r="D87" s="372"/>
      <c r="E87" s="372"/>
      <c r="F87" s="373"/>
      <c r="G87" s="373"/>
      <c r="H87" s="373"/>
      <c r="I87" s="373"/>
      <c r="J87" s="373"/>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65"/>
      <c r="BC87" s="22"/>
      <c r="BD87" s="22"/>
      <c r="BE87" s="22"/>
      <c r="BF87" s="22"/>
      <c r="BG87" s="22"/>
      <c r="BH87" s="22"/>
    </row>
    <row r="88" spans="1:60" ht="9.75" customHeight="1" x14ac:dyDescent="0.2">
      <c r="A88" s="372"/>
      <c r="B88" s="372"/>
      <c r="C88" s="372"/>
      <c r="D88" s="372"/>
      <c r="E88" s="372"/>
      <c r="F88" s="373"/>
      <c r="G88" s="373"/>
      <c r="H88" s="373"/>
      <c r="I88" s="373"/>
      <c r="J88" s="373"/>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65"/>
      <c r="BC88" s="22"/>
      <c r="BD88" s="22"/>
      <c r="BE88" s="22"/>
      <c r="BF88" s="22"/>
      <c r="BG88" s="22"/>
      <c r="BH88" s="22"/>
    </row>
    <row r="89" spans="1:60" ht="9.75" customHeight="1" x14ac:dyDescent="0.2">
      <c r="A89" s="372"/>
      <c r="B89" s="372"/>
      <c r="C89" s="372"/>
      <c r="D89" s="372"/>
      <c r="E89" s="372"/>
      <c r="F89" s="373"/>
      <c r="G89" s="373"/>
      <c r="H89" s="373"/>
      <c r="I89" s="373"/>
      <c r="J89" s="373"/>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65"/>
      <c r="BC89" s="22"/>
      <c r="BD89" s="22"/>
      <c r="BE89" s="22"/>
      <c r="BF89" s="22"/>
      <c r="BG89" s="22"/>
      <c r="BH89" s="22"/>
    </row>
    <row r="90" spans="1:60" ht="9.75" customHeight="1" x14ac:dyDescent="0.2">
      <c r="A90" s="372"/>
      <c r="B90" s="372"/>
      <c r="C90" s="372"/>
      <c r="D90" s="372"/>
      <c r="E90" s="372"/>
      <c r="F90" s="373"/>
      <c r="G90" s="373"/>
      <c r="H90" s="373"/>
      <c r="I90" s="373"/>
      <c r="J90" s="373"/>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4"/>
      <c r="AH90" s="374"/>
      <c r="AI90" s="374"/>
      <c r="AJ90" s="374"/>
      <c r="AK90" s="374"/>
      <c r="AL90" s="374"/>
      <c r="AM90" s="374"/>
      <c r="AN90" s="65"/>
      <c r="BC90" s="22"/>
      <c r="BD90" s="22"/>
      <c r="BE90" s="22"/>
      <c r="BF90" s="22"/>
      <c r="BG90" s="22"/>
      <c r="BH90" s="22"/>
    </row>
    <row r="91" spans="1:60" ht="9.75" customHeight="1" x14ac:dyDescent="0.2">
      <c r="A91" s="372"/>
      <c r="B91" s="372"/>
      <c r="C91" s="372"/>
      <c r="D91" s="372"/>
      <c r="E91" s="372"/>
      <c r="F91" s="373"/>
      <c r="G91" s="373"/>
      <c r="H91" s="373"/>
      <c r="I91" s="373"/>
      <c r="J91" s="373"/>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65"/>
      <c r="BC91" s="22"/>
      <c r="BD91" s="22"/>
      <c r="BE91" s="22"/>
      <c r="BF91" s="22"/>
      <c r="BG91" s="22"/>
      <c r="BH91" s="22"/>
    </row>
    <row r="92" spans="1:60" ht="9.75" customHeight="1" x14ac:dyDescent="0.2">
      <c r="A92" s="372"/>
      <c r="B92" s="372"/>
      <c r="C92" s="372"/>
      <c r="D92" s="372"/>
      <c r="E92" s="372"/>
      <c r="F92" s="373"/>
      <c r="G92" s="373"/>
      <c r="H92" s="373"/>
      <c r="I92" s="373"/>
      <c r="J92" s="373"/>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65"/>
      <c r="BC92" s="22"/>
      <c r="BD92" s="22"/>
      <c r="BE92" s="22"/>
      <c r="BF92" s="22"/>
      <c r="BG92" s="22"/>
      <c r="BH92" s="22"/>
    </row>
    <row r="93" spans="1:60" ht="9.75" customHeight="1" x14ac:dyDescent="0.2">
      <c r="A93" s="372"/>
      <c r="B93" s="372"/>
      <c r="C93" s="372"/>
      <c r="D93" s="372"/>
      <c r="E93" s="372"/>
      <c r="F93" s="373"/>
      <c r="G93" s="373"/>
      <c r="H93" s="373"/>
      <c r="I93" s="373"/>
      <c r="J93" s="373"/>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c r="AN93" s="65"/>
      <c r="BC93" s="22"/>
      <c r="BD93" s="22"/>
      <c r="BE93" s="22"/>
      <c r="BF93" s="22"/>
      <c r="BG93" s="22"/>
      <c r="BH93" s="22"/>
    </row>
    <row r="94" spans="1:60" ht="9.75" customHeight="1" x14ac:dyDescent="0.2">
      <c r="A94" s="372"/>
      <c r="B94" s="372"/>
      <c r="C94" s="372"/>
      <c r="D94" s="372"/>
      <c r="E94" s="372"/>
      <c r="F94" s="373"/>
      <c r="G94" s="373"/>
      <c r="H94" s="373"/>
      <c r="I94" s="373"/>
      <c r="J94" s="373"/>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65"/>
      <c r="BC94" s="22"/>
      <c r="BD94" s="22"/>
      <c r="BE94" s="22"/>
      <c r="BF94" s="22"/>
      <c r="BG94" s="22"/>
      <c r="BH94" s="22"/>
    </row>
    <row r="95" spans="1:60" ht="9.75" customHeight="1" x14ac:dyDescent="0.2">
      <c r="A95" s="372"/>
      <c r="B95" s="372"/>
      <c r="C95" s="372"/>
      <c r="D95" s="372"/>
      <c r="E95" s="372"/>
      <c r="F95" s="373"/>
      <c r="G95" s="373"/>
      <c r="H95" s="373"/>
      <c r="I95" s="373"/>
      <c r="J95" s="373"/>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65"/>
      <c r="BC95" s="22"/>
      <c r="BD95" s="22"/>
      <c r="BE95" s="22"/>
      <c r="BF95" s="22"/>
      <c r="BG95" s="22"/>
      <c r="BH95" s="22"/>
    </row>
    <row r="96" spans="1:60" ht="9.75" customHeight="1" x14ac:dyDescent="0.2">
      <c r="A96" s="372"/>
      <c r="B96" s="372"/>
      <c r="C96" s="372"/>
      <c r="D96" s="372"/>
      <c r="E96" s="372"/>
      <c r="F96" s="373"/>
      <c r="G96" s="373"/>
      <c r="H96" s="373"/>
      <c r="I96" s="373"/>
      <c r="J96" s="373"/>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65"/>
      <c r="BC96" s="22"/>
      <c r="BD96" s="22"/>
      <c r="BE96" s="22"/>
      <c r="BF96" s="22"/>
      <c r="BG96" s="22"/>
      <c r="BH96" s="22"/>
    </row>
    <row r="97" spans="1:60" ht="9.75" customHeight="1" x14ac:dyDescent="0.2">
      <c r="A97" s="372"/>
      <c r="B97" s="372"/>
      <c r="C97" s="372"/>
      <c r="D97" s="372"/>
      <c r="E97" s="372"/>
      <c r="F97" s="373"/>
      <c r="G97" s="373"/>
      <c r="H97" s="373"/>
      <c r="I97" s="373"/>
      <c r="J97" s="373"/>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65"/>
      <c r="BC97" s="22"/>
      <c r="BD97" s="22"/>
      <c r="BE97" s="22"/>
      <c r="BF97" s="22"/>
      <c r="BG97" s="22"/>
      <c r="BH97" s="22"/>
    </row>
    <row r="98" spans="1:60" ht="9.75" customHeight="1" x14ac:dyDescent="0.2">
      <c r="A98" s="372"/>
      <c r="B98" s="372"/>
      <c r="C98" s="372"/>
      <c r="D98" s="372"/>
      <c r="E98" s="372"/>
      <c r="F98" s="373"/>
      <c r="G98" s="373"/>
      <c r="H98" s="373"/>
      <c r="I98" s="373"/>
      <c r="J98" s="373"/>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65"/>
      <c r="BC98" s="22"/>
      <c r="BD98" s="22"/>
      <c r="BE98" s="22"/>
      <c r="BF98" s="22"/>
      <c r="BG98" s="22"/>
      <c r="BH98" s="22"/>
    </row>
    <row r="99" spans="1:60" ht="9.75" customHeight="1" x14ac:dyDescent="0.2">
      <c r="A99" s="372"/>
      <c r="B99" s="372"/>
      <c r="C99" s="372"/>
      <c r="D99" s="372"/>
      <c r="E99" s="372"/>
      <c r="F99" s="373"/>
      <c r="G99" s="373"/>
      <c r="H99" s="373"/>
      <c r="I99" s="373"/>
      <c r="J99" s="373"/>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65"/>
      <c r="BC99" s="22"/>
      <c r="BD99" s="22"/>
      <c r="BE99" s="22"/>
      <c r="BF99" s="22"/>
      <c r="BG99" s="22"/>
      <c r="BH99" s="22"/>
    </row>
    <row r="100" spans="1:60" ht="9.75" customHeight="1" x14ac:dyDescent="0.2">
      <c r="A100" s="372"/>
      <c r="B100" s="372"/>
      <c r="C100" s="372"/>
      <c r="D100" s="372"/>
      <c r="E100" s="372"/>
      <c r="F100" s="373"/>
      <c r="G100" s="373"/>
      <c r="H100" s="373"/>
      <c r="I100" s="373"/>
      <c r="J100" s="373"/>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65"/>
      <c r="BC100" s="22"/>
      <c r="BD100" s="22"/>
      <c r="BE100" s="22"/>
      <c r="BF100" s="22"/>
      <c r="BG100" s="22"/>
      <c r="BH100" s="22"/>
    </row>
    <row r="101" spans="1:60" ht="9.75" customHeight="1" thickBot="1" x14ac:dyDescent="0.25">
      <c r="A101" s="387"/>
      <c r="B101" s="388"/>
      <c r="C101" s="388"/>
      <c r="D101" s="388"/>
      <c r="E101" s="389"/>
      <c r="F101" s="390"/>
      <c r="G101" s="391"/>
      <c r="H101" s="391"/>
      <c r="I101" s="391"/>
      <c r="J101" s="392"/>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65"/>
      <c r="BC101" s="22"/>
      <c r="BD101" s="22"/>
      <c r="BE101" s="22"/>
      <c r="BF101" s="22"/>
      <c r="BG101" s="22"/>
      <c r="BH101" s="22"/>
    </row>
    <row r="102" spans="1:60" ht="22.5" customHeight="1" thickTop="1" x14ac:dyDescent="0.2">
      <c r="A102" s="355" t="s">
        <v>75</v>
      </c>
      <c r="B102" s="356"/>
      <c r="C102" s="356"/>
      <c r="D102" s="356"/>
      <c r="E102" s="356"/>
      <c r="F102" s="357">
        <f>SUM(F87:J101)</f>
        <v>0</v>
      </c>
      <c r="G102" s="358"/>
      <c r="H102" s="358"/>
      <c r="I102" s="358"/>
      <c r="J102" s="359"/>
      <c r="K102" s="360"/>
      <c r="L102" s="360"/>
      <c r="M102" s="360"/>
      <c r="N102" s="360"/>
      <c r="O102" s="360"/>
      <c r="P102" s="360"/>
      <c r="Q102" s="360"/>
      <c r="R102" s="360"/>
      <c r="S102" s="360"/>
      <c r="T102" s="360"/>
      <c r="U102" s="360"/>
      <c r="V102" s="360"/>
      <c r="W102" s="360"/>
      <c r="X102" s="360"/>
      <c r="Y102" s="360"/>
      <c r="Z102" s="360"/>
      <c r="AA102" s="360"/>
      <c r="AB102" s="360"/>
      <c r="AC102" s="360"/>
      <c r="AD102" s="360"/>
      <c r="AE102" s="360"/>
      <c r="AF102" s="360"/>
      <c r="AG102" s="360"/>
      <c r="AH102" s="360"/>
      <c r="AI102" s="360"/>
      <c r="AJ102" s="360"/>
      <c r="AK102" s="360"/>
      <c r="AL102" s="360"/>
      <c r="AM102" s="360"/>
      <c r="AN102" s="65"/>
      <c r="BC102" s="22"/>
      <c r="BD102" s="22"/>
      <c r="BE102" s="22"/>
      <c r="BF102" s="22"/>
      <c r="BG102" s="22"/>
      <c r="BH102" s="22"/>
    </row>
    <row r="103" spans="1:60" ht="11.25" customHeight="1" x14ac:dyDescent="0.2">
      <c r="A103" s="156"/>
      <c r="B103" s="157"/>
      <c r="C103" s="157"/>
      <c r="D103" s="157"/>
      <c r="E103" s="157"/>
      <c r="F103" s="158"/>
      <c r="G103" s="158"/>
      <c r="H103" s="158"/>
      <c r="I103" s="158"/>
      <c r="J103" s="158"/>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60"/>
      <c r="AN103" s="65"/>
      <c r="BC103" s="22"/>
      <c r="BD103" s="22"/>
      <c r="BE103" s="22"/>
      <c r="BF103" s="22"/>
      <c r="BG103" s="22"/>
      <c r="BH103" s="22"/>
    </row>
    <row r="104" spans="1:60" ht="6" customHeight="1" x14ac:dyDescent="0.2">
      <c r="A104" s="132"/>
      <c r="B104" s="95"/>
      <c r="C104" s="104"/>
      <c r="D104" s="107"/>
      <c r="E104" s="109"/>
      <c r="F104" s="107"/>
      <c r="G104" s="107"/>
      <c r="H104" s="107"/>
      <c r="I104" s="107"/>
      <c r="J104" s="105"/>
      <c r="K104" s="105"/>
      <c r="L104" s="105"/>
      <c r="M104" s="105"/>
      <c r="N104" s="105"/>
      <c r="O104" s="95"/>
      <c r="P104" s="115"/>
      <c r="Q104" s="132"/>
      <c r="R104" s="132"/>
      <c r="S104" s="105"/>
      <c r="T104" s="107"/>
      <c r="U104" s="105"/>
      <c r="V104" s="105"/>
      <c r="W104" s="126"/>
      <c r="X104" s="126"/>
      <c r="Y104" s="89"/>
      <c r="Z104" s="89"/>
      <c r="AA104" s="89"/>
      <c r="AB104" s="95"/>
      <c r="AC104" s="124"/>
      <c r="AD104" s="126"/>
      <c r="AE104" s="126"/>
      <c r="AF104" s="126"/>
      <c r="AG104" s="126"/>
      <c r="AH104" s="126"/>
      <c r="AI104" s="130"/>
      <c r="AJ104" s="130"/>
      <c r="AK104" s="130"/>
      <c r="AL104" s="130"/>
      <c r="AM104" s="126"/>
      <c r="AN104" s="132"/>
    </row>
    <row r="105" spans="1:60" ht="18.75" customHeight="1" x14ac:dyDescent="0.2">
      <c r="A105" s="161" t="s">
        <v>86</v>
      </c>
      <c r="B105" s="89"/>
      <c r="C105" s="124"/>
      <c r="D105" s="89"/>
      <c r="E105" s="125"/>
      <c r="F105" s="89"/>
      <c r="G105" s="89"/>
      <c r="H105" s="89"/>
      <c r="I105" s="89"/>
      <c r="J105" s="126"/>
      <c r="K105" s="126"/>
      <c r="L105" s="126"/>
      <c r="M105" s="126"/>
      <c r="N105" s="126"/>
      <c r="O105" s="127"/>
      <c r="P105" s="128"/>
      <c r="Q105" s="129"/>
      <c r="R105" s="129"/>
      <c r="S105" s="126"/>
      <c r="T105" s="89"/>
      <c r="U105" s="126"/>
      <c r="V105" s="131"/>
      <c r="W105" s="418" t="s">
        <v>69</v>
      </c>
      <c r="X105" s="369"/>
      <c r="Y105" s="369"/>
      <c r="Z105" s="370"/>
      <c r="AA105" s="461" t="str">
        <f>IF(L5="","",VLOOKUP(L5,$A$160:$H$203,3,0))</f>
        <v/>
      </c>
      <c r="AB105" s="462"/>
      <c r="AC105" s="462"/>
      <c r="AD105" s="369" t="s">
        <v>55</v>
      </c>
      <c r="AE105" s="370"/>
      <c r="AF105" s="418" t="s">
        <v>40</v>
      </c>
      <c r="AG105" s="369"/>
      <c r="AH105" s="370"/>
      <c r="AI105" s="367">
        <f>ROUNDDOWN($F$130/1000,0)</f>
        <v>0</v>
      </c>
      <c r="AJ105" s="368"/>
      <c r="AK105" s="368"/>
      <c r="AL105" s="369" t="s">
        <v>55</v>
      </c>
      <c r="AM105" s="370"/>
      <c r="AN105" s="65"/>
    </row>
    <row r="106" spans="1:60" ht="18.75" customHeight="1" x14ac:dyDescent="0.2">
      <c r="A106" s="90" t="s">
        <v>37</v>
      </c>
      <c r="B106" s="206"/>
      <c r="C106" s="91"/>
      <c r="D106" s="91"/>
      <c r="E106" s="91"/>
      <c r="F106" s="91"/>
      <c r="G106" s="91"/>
      <c r="H106" s="415"/>
      <c r="I106" s="416"/>
      <c r="J106" s="417"/>
      <c r="K106" s="438" t="s">
        <v>147</v>
      </c>
      <c r="L106" s="386"/>
      <c r="M106" s="386"/>
      <c r="N106" s="386"/>
      <c r="O106" s="386"/>
      <c r="P106" s="386"/>
      <c r="Q106" s="386"/>
      <c r="R106" s="386"/>
      <c r="S106" s="386"/>
      <c r="T106" s="386"/>
      <c r="U106" s="386"/>
      <c r="V106" s="386"/>
      <c r="W106" s="386"/>
      <c r="X106" s="386"/>
      <c r="Y106" s="386"/>
      <c r="Z106" s="386"/>
      <c r="AA106" s="203"/>
      <c r="AB106" s="203"/>
      <c r="AC106" s="203"/>
      <c r="AD106" s="439" t="s">
        <v>146</v>
      </c>
      <c r="AE106" s="439"/>
      <c r="AF106" s="439"/>
      <c r="AG106" s="439"/>
      <c r="AH106" s="439"/>
      <c r="AI106" s="439"/>
      <c r="AJ106" s="439"/>
      <c r="AK106" s="439"/>
      <c r="AL106" s="439"/>
      <c r="AM106" s="440"/>
      <c r="AN106" s="65"/>
    </row>
    <row r="107" spans="1:60" ht="25.5" customHeight="1" x14ac:dyDescent="0.2">
      <c r="A107" s="92"/>
      <c r="B107" s="93"/>
      <c r="C107" s="441" t="s">
        <v>189</v>
      </c>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2"/>
      <c r="AN107" s="65"/>
    </row>
    <row r="108" spans="1:60" ht="25.5" customHeight="1" x14ac:dyDescent="0.2">
      <c r="A108" s="162"/>
      <c r="B108" s="163"/>
      <c r="C108" s="463"/>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463"/>
      <c r="AL108" s="463"/>
      <c r="AM108" s="464"/>
      <c r="AN108" s="65"/>
    </row>
    <row r="109" spans="1:60" ht="17.25" customHeight="1" x14ac:dyDescent="0.2">
      <c r="A109" s="96" t="s">
        <v>154</v>
      </c>
      <c r="B109" s="164"/>
      <c r="C109" s="165"/>
      <c r="D109" s="166"/>
      <c r="E109" s="167"/>
      <c r="F109" s="206"/>
      <c r="G109" s="206"/>
      <c r="H109" s="206"/>
      <c r="I109" s="206"/>
      <c r="J109" s="166"/>
      <c r="K109" s="168"/>
      <c r="L109" s="168"/>
      <c r="M109" s="166"/>
      <c r="N109" s="168"/>
      <c r="O109" s="169"/>
      <c r="P109" s="170"/>
      <c r="Q109" s="171"/>
      <c r="R109" s="171"/>
      <c r="S109" s="166"/>
      <c r="T109" s="91"/>
      <c r="U109" s="91"/>
      <c r="V109" s="166"/>
      <c r="W109" s="91"/>
      <c r="X109" s="91"/>
      <c r="Y109" s="206"/>
      <c r="Z109" s="206"/>
      <c r="AA109" s="206"/>
      <c r="AB109" s="206"/>
      <c r="AC109" s="91"/>
      <c r="AD109" s="91"/>
      <c r="AE109" s="91"/>
      <c r="AF109" s="91"/>
      <c r="AG109" s="91"/>
      <c r="AH109" s="168"/>
      <c r="AI109" s="172"/>
      <c r="AJ109" s="172"/>
      <c r="AK109" s="172"/>
      <c r="AL109" s="172"/>
      <c r="AM109" s="173"/>
      <c r="AN109" s="65"/>
    </row>
    <row r="110" spans="1:60" ht="17.25" customHeight="1" x14ac:dyDescent="0.2">
      <c r="A110" s="122"/>
      <c r="B110" s="104" t="s">
        <v>169</v>
      </c>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5"/>
      <c r="AN110" s="65"/>
    </row>
    <row r="111" spans="1:60" ht="13.5" customHeight="1" x14ac:dyDescent="0.2">
      <c r="A111" s="122"/>
      <c r="B111" s="104" t="s">
        <v>170</v>
      </c>
      <c r="C111" s="106"/>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5"/>
      <c r="AN111" s="65"/>
    </row>
    <row r="112" spans="1:60" ht="17.25" customHeight="1" x14ac:dyDescent="0.2">
      <c r="A112" s="122"/>
      <c r="B112" s="465" t="s">
        <v>182</v>
      </c>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7"/>
      <c r="AN112" s="65"/>
    </row>
    <row r="113" spans="1:40" ht="9" customHeight="1" x14ac:dyDescent="0.2">
      <c r="A113" s="122"/>
      <c r="B113" s="468"/>
      <c r="C113" s="469"/>
      <c r="D113" s="469"/>
      <c r="E113" s="469"/>
      <c r="F113" s="469"/>
      <c r="G113" s="469"/>
      <c r="H113" s="469"/>
      <c r="I113" s="469"/>
      <c r="J113" s="469"/>
      <c r="K113" s="469"/>
      <c r="L113" s="469"/>
      <c r="M113" s="469"/>
      <c r="N113" s="469"/>
      <c r="O113" s="469"/>
      <c r="P113" s="469"/>
      <c r="Q113" s="469"/>
      <c r="R113" s="469"/>
      <c r="S113" s="469"/>
      <c r="T113" s="469"/>
      <c r="U113" s="469"/>
      <c r="V113" s="469"/>
      <c r="W113" s="469"/>
      <c r="X113" s="469"/>
      <c r="Y113" s="469"/>
      <c r="Z113" s="469"/>
      <c r="AA113" s="469"/>
      <c r="AB113" s="469"/>
      <c r="AC113" s="469"/>
      <c r="AD113" s="469"/>
      <c r="AE113" s="469"/>
      <c r="AF113" s="469"/>
      <c r="AG113" s="469"/>
      <c r="AH113" s="469"/>
      <c r="AI113" s="469"/>
      <c r="AJ113" s="469"/>
      <c r="AK113" s="469"/>
      <c r="AL113" s="469"/>
      <c r="AM113" s="470"/>
      <c r="AN113" s="65"/>
    </row>
    <row r="114" spans="1:40" ht="18.75" customHeight="1" x14ac:dyDescent="0.2">
      <c r="A114" s="361" t="s">
        <v>139</v>
      </c>
      <c r="B114" s="456"/>
      <c r="C114" s="456"/>
      <c r="D114" s="456"/>
      <c r="E114" s="456"/>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8"/>
      <c r="AN114" s="65"/>
    </row>
    <row r="115" spans="1:40" ht="18" customHeight="1" x14ac:dyDescent="0.2">
      <c r="A115" s="361" t="s">
        <v>38</v>
      </c>
      <c r="B115" s="362"/>
      <c r="C115" s="362"/>
      <c r="D115" s="362"/>
      <c r="E115" s="363"/>
      <c r="F115" s="361" t="s">
        <v>41</v>
      </c>
      <c r="G115" s="362"/>
      <c r="H115" s="362"/>
      <c r="I115" s="362"/>
      <c r="J115" s="362"/>
      <c r="K115" s="364" t="s">
        <v>39</v>
      </c>
      <c r="L115" s="364"/>
      <c r="M115" s="364"/>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65"/>
    </row>
    <row r="116" spans="1:40" ht="9.75" customHeight="1" x14ac:dyDescent="0.2">
      <c r="A116" s="372"/>
      <c r="B116" s="372"/>
      <c r="C116" s="372"/>
      <c r="D116" s="372"/>
      <c r="E116" s="372"/>
      <c r="F116" s="373"/>
      <c r="G116" s="373"/>
      <c r="H116" s="373"/>
      <c r="I116" s="373"/>
      <c r="J116" s="373"/>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65"/>
    </row>
    <row r="117" spans="1:40" ht="9.75" customHeight="1" x14ac:dyDescent="0.2">
      <c r="A117" s="372"/>
      <c r="B117" s="372"/>
      <c r="C117" s="372"/>
      <c r="D117" s="372"/>
      <c r="E117" s="372"/>
      <c r="F117" s="373"/>
      <c r="G117" s="373"/>
      <c r="H117" s="373"/>
      <c r="I117" s="373"/>
      <c r="J117" s="373"/>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65"/>
    </row>
    <row r="118" spans="1:40" ht="9.75" customHeight="1" x14ac:dyDescent="0.2">
      <c r="A118" s="372"/>
      <c r="B118" s="372"/>
      <c r="C118" s="372"/>
      <c r="D118" s="372"/>
      <c r="E118" s="372"/>
      <c r="F118" s="373"/>
      <c r="G118" s="373"/>
      <c r="H118" s="373"/>
      <c r="I118" s="373"/>
      <c r="J118" s="373"/>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65"/>
    </row>
    <row r="119" spans="1:40" ht="9.75" customHeight="1" x14ac:dyDescent="0.2">
      <c r="A119" s="372"/>
      <c r="B119" s="372"/>
      <c r="C119" s="372"/>
      <c r="D119" s="372"/>
      <c r="E119" s="372"/>
      <c r="F119" s="373"/>
      <c r="G119" s="373"/>
      <c r="H119" s="373"/>
      <c r="I119" s="373"/>
      <c r="J119" s="373"/>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K119" s="374"/>
      <c r="AL119" s="374"/>
      <c r="AM119" s="374"/>
      <c r="AN119" s="65"/>
    </row>
    <row r="120" spans="1:40" ht="9.75" customHeight="1" x14ac:dyDescent="0.2">
      <c r="A120" s="372"/>
      <c r="B120" s="372"/>
      <c r="C120" s="372"/>
      <c r="D120" s="372"/>
      <c r="E120" s="372"/>
      <c r="F120" s="373"/>
      <c r="G120" s="373"/>
      <c r="H120" s="373"/>
      <c r="I120" s="373"/>
      <c r="J120" s="373"/>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65"/>
    </row>
    <row r="121" spans="1:40" ht="9.75" customHeight="1" x14ac:dyDescent="0.2">
      <c r="A121" s="372"/>
      <c r="B121" s="372"/>
      <c r="C121" s="372"/>
      <c r="D121" s="372"/>
      <c r="E121" s="372"/>
      <c r="F121" s="373"/>
      <c r="G121" s="373"/>
      <c r="H121" s="373"/>
      <c r="I121" s="373"/>
      <c r="J121" s="373"/>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65"/>
    </row>
    <row r="122" spans="1:40" ht="9.75" customHeight="1" x14ac:dyDescent="0.2">
      <c r="A122" s="372"/>
      <c r="B122" s="372"/>
      <c r="C122" s="372"/>
      <c r="D122" s="372"/>
      <c r="E122" s="372"/>
      <c r="F122" s="373"/>
      <c r="G122" s="373"/>
      <c r="H122" s="373"/>
      <c r="I122" s="373"/>
      <c r="J122" s="373"/>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65"/>
    </row>
    <row r="123" spans="1:40" ht="9.75" customHeight="1" x14ac:dyDescent="0.2">
      <c r="A123" s="372"/>
      <c r="B123" s="372"/>
      <c r="C123" s="372"/>
      <c r="D123" s="372"/>
      <c r="E123" s="372"/>
      <c r="F123" s="373"/>
      <c r="G123" s="373"/>
      <c r="H123" s="373"/>
      <c r="I123" s="373"/>
      <c r="J123" s="373"/>
      <c r="K123" s="374"/>
      <c r="L123" s="374"/>
      <c r="M123" s="374"/>
      <c r="N123" s="374"/>
      <c r="O123" s="374"/>
      <c r="P123" s="374"/>
      <c r="Q123" s="374"/>
      <c r="R123" s="374"/>
      <c r="S123" s="374"/>
      <c r="T123" s="374"/>
      <c r="U123" s="374"/>
      <c r="V123" s="374"/>
      <c r="W123" s="374"/>
      <c r="X123" s="374"/>
      <c r="Y123" s="374"/>
      <c r="Z123" s="374"/>
      <c r="AA123" s="374"/>
      <c r="AB123" s="374"/>
      <c r="AC123" s="374"/>
      <c r="AD123" s="374"/>
      <c r="AE123" s="374"/>
      <c r="AF123" s="374"/>
      <c r="AG123" s="374"/>
      <c r="AH123" s="374"/>
      <c r="AI123" s="374"/>
      <c r="AJ123" s="374"/>
      <c r="AK123" s="374"/>
      <c r="AL123" s="374"/>
      <c r="AM123" s="374"/>
      <c r="AN123" s="65"/>
    </row>
    <row r="124" spans="1:40" ht="9.75" customHeight="1" x14ac:dyDescent="0.2">
      <c r="A124" s="372"/>
      <c r="B124" s="372"/>
      <c r="C124" s="372"/>
      <c r="D124" s="372"/>
      <c r="E124" s="372"/>
      <c r="F124" s="373"/>
      <c r="G124" s="373"/>
      <c r="H124" s="373"/>
      <c r="I124" s="373"/>
      <c r="J124" s="373"/>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65"/>
    </row>
    <row r="125" spans="1:40" ht="9.75" customHeight="1" x14ac:dyDescent="0.2">
      <c r="A125" s="372"/>
      <c r="B125" s="372"/>
      <c r="C125" s="372"/>
      <c r="D125" s="372"/>
      <c r="E125" s="372"/>
      <c r="F125" s="373"/>
      <c r="G125" s="373"/>
      <c r="H125" s="373"/>
      <c r="I125" s="373"/>
      <c r="J125" s="373"/>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374"/>
      <c r="AN125" s="65"/>
    </row>
    <row r="126" spans="1:40" ht="9.75" customHeight="1" x14ac:dyDescent="0.2">
      <c r="A126" s="372"/>
      <c r="B126" s="372"/>
      <c r="C126" s="372"/>
      <c r="D126" s="372"/>
      <c r="E126" s="372"/>
      <c r="F126" s="373"/>
      <c r="G126" s="373"/>
      <c r="H126" s="373"/>
      <c r="I126" s="373"/>
      <c r="J126" s="373"/>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65"/>
    </row>
    <row r="127" spans="1:40" ht="9.75" customHeight="1" x14ac:dyDescent="0.2">
      <c r="A127" s="372"/>
      <c r="B127" s="372"/>
      <c r="C127" s="372"/>
      <c r="D127" s="372"/>
      <c r="E127" s="372"/>
      <c r="F127" s="373"/>
      <c r="G127" s="373"/>
      <c r="H127" s="373"/>
      <c r="I127" s="373"/>
      <c r="J127" s="373"/>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65"/>
    </row>
    <row r="128" spans="1:40" ht="9.75" customHeight="1" x14ac:dyDescent="0.2">
      <c r="A128" s="372"/>
      <c r="B128" s="372"/>
      <c r="C128" s="372"/>
      <c r="D128" s="372"/>
      <c r="E128" s="372"/>
      <c r="F128" s="373"/>
      <c r="G128" s="373"/>
      <c r="H128" s="373"/>
      <c r="I128" s="373"/>
      <c r="J128" s="373"/>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65"/>
    </row>
    <row r="129" spans="1:60" ht="9.75" customHeight="1" thickBot="1" x14ac:dyDescent="0.25">
      <c r="A129" s="387"/>
      <c r="B129" s="388"/>
      <c r="C129" s="388"/>
      <c r="D129" s="388"/>
      <c r="E129" s="389"/>
      <c r="F129" s="390"/>
      <c r="G129" s="391"/>
      <c r="H129" s="391"/>
      <c r="I129" s="391"/>
      <c r="J129" s="391"/>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8"/>
      <c r="AM129" s="458"/>
      <c r="AN129" s="132"/>
    </row>
    <row r="130" spans="1:60" ht="22.5" customHeight="1" thickTop="1" x14ac:dyDescent="0.2">
      <c r="A130" s="355" t="s">
        <v>178</v>
      </c>
      <c r="B130" s="356"/>
      <c r="C130" s="356"/>
      <c r="D130" s="356"/>
      <c r="E130" s="395"/>
      <c r="F130" s="396">
        <f>SUM(F116:J129)</f>
        <v>0</v>
      </c>
      <c r="G130" s="397"/>
      <c r="H130" s="397"/>
      <c r="I130" s="397"/>
      <c r="J130" s="397"/>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65"/>
    </row>
    <row r="131" spans="1:60" ht="5.25" customHeight="1" x14ac:dyDescent="0.2">
      <c r="A131" s="138"/>
      <c r="B131" s="138"/>
      <c r="C131" s="138"/>
      <c r="D131" s="138"/>
      <c r="E131" s="138"/>
      <c r="F131" s="176"/>
      <c r="G131" s="176"/>
      <c r="H131" s="176"/>
      <c r="I131" s="176"/>
      <c r="J131" s="176"/>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65"/>
    </row>
    <row r="132" spans="1:60" ht="3.75" customHeight="1" x14ac:dyDescent="0.2">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32"/>
      <c r="AL132" s="132"/>
      <c r="AM132" s="132"/>
      <c r="AN132" s="65"/>
    </row>
    <row r="133" spans="1:60" ht="6" customHeight="1" x14ac:dyDescent="0.2">
      <c r="A133" s="177"/>
      <c r="B133" s="178"/>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80"/>
      <c r="AL133" s="180"/>
      <c r="AM133" s="181"/>
      <c r="AN133" s="65"/>
    </row>
    <row r="134" spans="1:60" s="36" customFormat="1" ht="8.25" customHeight="1" x14ac:dyDescent="0.2">
      <c r="A134" s="182" t="s">
        <v>87</v>
      </c>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4"/>
      <c r="AM134" s="185"/>
      <c r="AN134" s="247"/>
      <c r="BC134" s="37"/>
      <c r="BD134" s="37"/>
      <c r="BE134" s="37"/>
      <c r="BF134" s="37"/>
      <c r="BG134" s="37"/>
      <c r="BH134" s="37"/>
    </row>
    <row r="135" spans="1:60" s="36" customFormat="1" ht="11.25" customHeight="1" x14ac:dyDescent="0.2">
      <c r="A135" s="216" t="s">
        <v>181</v>
      </c>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186"/>
      <c r="AM135" s="187"/>
      <c r="AN135" s="247"/>
      <c r="BC135" s="37"/>
      <c r="BD135" s="37"/>
      <c r="BE135" s="37"/>
      <c r="BF135" s="37"/>
      <c r="BG135" s="37"/>
      <c r="BH135" s="37"/>
    </row>
    <row r="136" spans="1:60" s="36" customFormat="1" ht="11.25" customHeight="1" x14ac:dyDescent="0.2">
      <c r="A136" s="182" t="s">
        <v>89</v>
      </c>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8"/>
      <c r="AM136" s="189"/>
      <c r="AN136" s="247"/>
      <c r="BC136" s="37"/>
      <c r="BD136" s="37"/>
      <c r="BE136" s="37"/>
      <c r="BF136" s="37"/>
      <c r="BG136" s="37"/>
      <c r="BH136" s="37"/>
    </row>
    <row r="137" spans="1:60" s="36" customFormat="1" ht="11.25" customHeight="1" x14ac:dyDescent="0.2">
      <c r="A137" s="182" t="s">
        <v>90</v>
      </c>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90"/>
      <c r="AL137" s="184"/>
      <c r="AM137" s="185"/>
      <c r="AN137" s="247"/>
      <c r="BC137" s="37"/>
      <c r="BD137" s="37"/>
      <c r="BE137" s="37"/>
      <c r="BF137" s="37"/>
      <c r="BG137" s="37"/>
      <c r="BH137" s="37"/>
    </row>
    <row r="138" spans="1:60" s="36" customFormat="1" ht="4.5" customHeight="1" x14ac:dyDescent="0.2">
      <c r="A138" s="182"/>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90"/>
      <c r="AL138" s="184"/>
      <c r="AM138" s="185"/>
      <c r="AN138" s="247"/>
      <c r="BC138" s="37"/>
      <c r="BD138" s="37"/>
      <c r="BE138" s="37"/>
      <c r="BF138" s="37"/>
      <c r="BG138" s="37"/>
      <c r="BH138" s="37"/>
    </row>
    <row r="139" spans="1:60" s="36" customFormat="1" ht="11.25" customHeight="1" x14ac:dyDescent="0.2">
      <c r="A139" s="398" t="s">
        <v>97</v>
      </c>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c r="AI139" s="394"/>
      <c r="AJ139" s="394"/>
      <c r="AK139" s="394"/>
      <c r="AL139" s="184"/>
      <c r="AM139" s="185"/>
      <c r="AN139" s="247"/>
      <c r="BC139" s="37"/>
      <c r="BD139" s="37"/>
      <c r="BE139" s="37"/>
      <c r="BF139" s="37"/>
      <c r="BG139" s="37"/>
      <c r="BH139" s="37"/>
    </row>
    <row r="140" spans="1:60" s="36" customFormat="1" ht="11.25" customHeight="1" x14ac:dyDescent="0.2">
      <c r="A140" s="216" t="s">
        <v>91</v>
      </c>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184"/>
      <c r="AM140" s="185"/>
      <c r="AN140" s="247"/>
      <c r="BC140" s="37"/>
      <c r="BD140" s="37"/>
      <c r="BE140" s="37"/>
      <c r="BF140" s="37"/>
      <c r="BG140" s="37"/>
      <c r="BH140" s="37"/>
    </row>
    <row r="141" spans="1:60" s="36" customFormat="1" ht="11.25" customHeight="1" x14ac:dyDescent="0.2">
      <c r="A141" s="216" t="s">
        <v>92</v>
      </c>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0"/>
      <c r="AL141" s="184"/>
      <c r="AM141" s="185"/>
      <c r="AN141" s="247"/>
      <c r="BC141" s="37"/>
      <c r="BD141" s="37"/>
      <c r="BE141" s="37"/>
      <c r="BF141" s="37"/>
      <c r="BG141" s="37"/>
      <c r="BH141" s="37"/>
    </row>
    <row r="142" spans="1:60" s="36" customFormat="1" ht="11.25" customHeight="1" x14ac:dyDescent="0.2">
      <c r="A142" s="216" t="s">
        <v>179</v>
      </c>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0"/>
      <c r="AL142" s="184"/>
      <c r="AM142" s="185"/>
      <c r="AN142" s="247"/>
      <c r="BC142" s="37"/>
      <c r="BD142" s="37"/>
      <c r="BE142" s="37"/>
      <c r="BF142" s="37"/>
      <c r="BG142" s="37"/>
      <c r="BH142" s="37"/>
    </row>
    <row r="143" spans="1:60" s="36" customFormat="1" ht="4.5" customHeight="1" x14ac:dyDescent="0.2">
      <c r="A143" s="216"/>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0"/>
      <c r="AL143" s="184"/>
      <c r="AM143" s="185"/>
      <c r="AN143" s="247"/>
      <c r="BC143" s="37"/>
      <c r="BD143" s="37"/>
      <c r="BE143" s="37"/>
      <c r="BF143" s="37"/>
      <c r="BG143" s="37"/>
      <c r="BH143" s="37"/>
    </row>
    <row r="144" spans="1:60" s="36" customFormat="1" ht="11.25" customHeight="1" x14ac:dyDescent="0.2">
      <c r="A144" s="393" t="s">
        <v>98</v>
      </c>
      <c r="B144" s="394"/>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184"/>
      <c r="AM144" s="185"/>
      <c r="AN144" s="247"/>
      <c r="BC144" s="37"/>
      <c r="BD144" s="37"/>
      <c r="BE144" s="37"/>
      <c r="BF144" s="37"/>
      <c r="BG144" s="37"/>
      <c r="BH144" s="37"/>
    </row>
    <row r="145" spans="1:60" s="36" customFormat="1" ht="11.25" customHeight="1" x14ac:dyDescent="0.2">
      <c r="A145" s="216" t="s">
        <v>99</v>
      </c>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184"/>
      <c r="AM145" s="185"/>
      <c r="AN145" s="247"/>
      <c r="BC145" s="37"/>
      <c r="BD145" s="37"/>
      <c r="BE145" s="37"/>
      <c r="BF145" s="37"/>
      <c r="BG145" s="37"/>
      <c r="BH145" s="37"/>
    </row>
    <row r="146" spans="1:60" s="36" customFormat="1" ht="11.25" customHeight="1" x14ac:dyDescent="0.2">
      <c r="A146" s="216" t="s">
        <v>93</v>
      </c>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184"/>
      <c r="AM146" s="185"/>
      <c r="AN146" s="247"/>
      <c r="BC146" s="37"/>
      <c r="BD146" s="37"/>
      <c r="BE146" s="37"/>
      <c r="BF146" s="37"/>
      <c r="BG146" s="37"/>
      <c r="BH146" s="37"/>
    </row>
    <row r="147" spans="1:60" s="36" customFormat="1" ht="3" customHeight="1" x14ac:dyDescent="0.2">
      <c r="A147" s="216"/>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184"/>
      <c r="AM147" s="185"/>
      <c r="AN147" s="247"/>
      <c r="BC147" s="37"/>
      <c r="BD147" s="37"/>
      <c r="BE147" s="37"/>
      <c r="BF147" s="37"/>
      <c r="BG147" s="37"/>
      <c r="BH147" s="37"/>
    </row>
    <row r="148" spans="1:60" s="36" customFormat="1" ht="11.25" customHeight="1" x14ac:dyDescent="0.2">
      <c r="A148" s="398" t="s">
        <v>88</v>
      </c>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4"/>
      <c r="AJ148" s="394"/>
      <c r="AK148" s="394"/>
      <c r="AL148" s="184"/>
      <c r="AM148" s="185"/>
      <c r="AN148" s="247"/>
      <c r="BC148" s="37"/>
      <c r="BD148" s="37"/>
      <c r="BE148" s="37"/>
      <c r="BF148" s="37"/>
      <c r="BG148" s="37"/>
      <c r="BH148" s="37"/>
    </row>
    <row r="149" spans="1:60" s="36" customFormat="1" ht="11.25" customHeight="1" x14ac:dyDescent="0.2">
      <c r="A149" s="216" t="s">
        <v>94</v>
      </c>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84"/>
      <c r="AL149" s="184"/>
      <c r="AM149" s="185"/>
      <c r="AN149" s="247"/>
      <c r="BC149" s="37"/>
      <c r="BD149" s="37"/>
      <c r="BE149" s="37"/>
      <c r="BF149" s="37"/>
      <c r="BG149" s="37"/>
      <c r="BH149" s="37"/>
    </row>
    <row r="150" spans="1:60" s="36" customFormat="1" ht="11.25" customHeight="1" x14ac:dyDescent="0.2">
      <c r="A150" s="216" t="s">
        <v>95</v>
      </c>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84"/>
      <c r="AL150" s="184"/>
      <c r="AM150" s="185"/>
      <c r="AN150" s="247"/>
      <c r="BC150" s="37"/>
      <c r="BD150" s="37"/>
      <c r="BE150" s="37"/>
      <c r="BF150" s="37"/>
      <c r="BG150" s="37"/>
      <c r="BH150" s="37"/>
    </row>
    <row r="151" spans="1:60" s="36" customFormat="1" ht="3" customHeight="1" x14ac:dyDescent="0.2">
      <c r="A151" s="216"/>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84"/>
      <c r="AL151" s="184"/>
      <c r="AM151" s="185"/>
      <c r="AN151" s="247"/>
      <c r="BC151" s="37"/>
      <c r="BD151" s="37"/>
      <c r="BE151" s="37"/>
      <c r="BF151" s="37"/>
      <c r="BG151" s="37"/>
      <c r="BH151" s="37"/>
    </row>
    <row r="152" spans="1:60" s="36" customFormat="1" ht="11.25" customHeight="1" x14ac:dyDescent="0.2">
      <c r="A152" s="216" t="s">
        <v>100</v>
      </c>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84"/>
      <c r="AL152" s="184"/>
      <c r="AM152" s="185"/>
      <c r="AN152" s="247"/>
      <c r="BC152" s="37"/>
      <c r="BD152" s="37"/>
      <c r="BE152" s="37"/>
      <c r="BF152" s="37"/>
      <c r="BG152" s="37"/>
      <c r="BH152" s="37"/>
    </row>
    <row r="153" spans="1:60" x14ac:dyDescent="0.2">
      <c r="A153" s="193" t="s">
        <v>101</v>
      </c>
      <c r="B153" s="194"/>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95"/>
      <c r="AN153" s="65"/>
    </row>
    <row r="154" spans="1:60" x14ac:dyDescent="0.2">
      <c r="A154" s="196" t="s">
        <v>102</v>
      </c>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8"/>
      <c r="AN154" s="65"/>
    </row>
    <row r="159" spans="1:60" s="24" customFormat="1" ht="9.6" hidden="1" x14ac:dyDescent="0.2">
      <c r="B159" s="24" t="s">
        <v>107</v>
      </c>
      <c r="C159" s="24" t="s">
        <v>108</v>
      </c>
      <c r="D159" s="24" t="s">
        <v>117</v>
      </c>
      <c r="E159" s="24" t="s">
        <v>118</v>
      </c>
      <c r="BC159" s="23"/>
      <c r="BD159" s="23"/>
      <c r="BE159" s="23"/>
      <c r="BF159" s="23"/>
      <c r="BG159" s="23"/>
      <c r="BH159" s="23"/>
    </row>
    <row r="160" spans="1:60" s="24" customFormat="1" ht="9.6" hidden="1" x14ac:dyDescent="0.2">
      <c r="A160" s="24" t="s">
        <v>119</v>
      </c>
      <c r="B160" s="25">
        <v>537</v>
      </c>
      <c r="C160" s="25">
        <v>268</v>
      </c>
      <c r="D160" s="25">
        <v>537</v>
      </c>
      <c r="E160" s="25">
        <v>268</v>
      </c>
      <c r="F160" s="24" t="s">
        <v>120</v>
      </c>
      <c r="G160" s="25"/>
      <c r="BC160" s="23"/>
      <c r="BD160" s="23"/>
      <c r="BE160" s="23"/>
      <c r="BF160" s="23"/>
      <c r="BG160" s="23"/>
      <c r="BH160" s="23"/>
    </row>
    <row r="161" spans="1:60" s="24" customFormat="1" ht="9.6" hidden="1" x14ac:dyDescent="0.2">
      <c r="A161" s="24" t="s">
        <v>121</v>
      </c>
      <c r="B161" s="25">
        <v>684</v>
      </c>
      <c r="C161" s="25">
        <v>342</v>
      </c>
      <c r="D161" s="25">
        <v>684</v>
      </c>
      <c r="E161" s="25">
        <v>342</v>
      </c>
      <c r="F161" s="24" t="s">
        <v>120</v>
      </c>
      <c r="G161" s="25"/>
      <c r="BC161" s="23"/>
      <c r="BD161" s="23"/>
      <c r="BE161" s="23"/>
      <c r="BF161" s="23"/>
      <c r="BG161" s="23"/>
      <c r="BH161" s="23"/>
    </row>
    <row r="162" spans="1:60" s="24" customFormat="1" ht="9.6" hidden="1" x14ac:dyDescent="0.2">
      <c r="A162" s="24" t="s">
        <v>122</v>
      </c>
      <c r="B162" s="25">
        <v>889</v>
      </c>
      <c r="C162" s="25">
        <v>445</v>
      </c>
      <c r="D162" s="25">
        <v>889</v>
      </c>
      <c r="E162" s="25">
        <v>445</v>
      </c>
      <c r="F162" s="24" t="s">
        <v>120</v>
      </c>
      <c r="G162" s="25"/>
      <c r="BC162" s="23"/>
      <c r="BD162" s="23"/>
      <c r="BE162" s="23"/>
      <c r="BF162" s="23"/>
      <c r="BG162" s="23"/>
      <c r="BH162" s="23"/>
    </row>
    <row r="163" spans="1:60" s="24" customFormat="1" ht="9.6" hidden="1" x14ac:dyDescent="0.2">
      <c r="A163" s="24" t="s">
        <v>123</v>
      </c>
      <c r="B163" s="25">
        <v>231</v>
      </c>
      <c r="C163" s="25">
        <v>115</v>
      </c>
      <c r="D163" s="25">
        <v>231</v>
      </c>
      <c r="E163" s="25">
        <v>115</v>
      </c>
      <c r="F163" s="24" t="s">
        <v>120</v>
      </c>
      <c r="G163" s="25"/>
      <c r="BC163" s="23"/>
      <c r="BD163" s="23"/>
      <c r="BE163" s="23"/>
      <c r="BF163" s="23"/>
      <c r="BG163" s="23"/>
      <c r="BH163" s="23"/>
    </row>
    <row r="164" spans="1:60" s="24" customFormat="1" ht="9.6" hidden="1" x14ac:dyDescent="0.2">
      <c r="A164" s="24" t="s">
        <v>12</v>
      </c>
      <c r="B164" s="25">
        <v>226</v>
      </c>
      <c r="C164" s="25">
        <v>113</v>
      </c>
      <c r="D164" s="25">
        <v>226</v>
      </c>
      <c r="E164" s="25">
        <v>113</v>
      </c>
      <c r="F164" s="24" t="s">
        <v>120</v>
      </c>
      <c r="G164" s="25"/>
      <c r="BC164" s="23"/>
      <c r="BD164" s="23"/>
      <c r="BE164" s="23"/>
      <c r="BF164" s="23"/>
      <c r="BG164" s="23"/>
      <c r="BH164" s="23"/>
    </row>
    <row r="165" spans="1:60" s="24" customFormat="1" ht="9.6" hidden="1" x14ac:dyDescent="0.2">
      <c r="A165" s="24" t="s">
        <v>124</v>
      </c>
      <c r="B165" s="25">
        <v>564</v>
      </c>
      <c r="C165" s="25">
        <v>282</v>
      </c>
      <c r="D165" s="25">
        <v>564</v>
      </c>
      <c r="E165" s="25">
        <v>282</v>
      </c>
      <c r="F165" s="24" t="s">
        <v>120</v>
      </c>
      <c r="G165" s="25"/>
      <c r="BC165" s="23"/>
      <c r="BD165" s="23"/>
      <c r="BE165" s="23"/>
      <c r="BF165" s="23"/>
      <c r="BG165" s="23"/>
      <c r="BH165" s="23"/>
    </row>
    <row r="166" spans="1:60" s="24" customFormat="1" ht="9.6" hidden="1" x14ac:dyDescent="0.2">
      <c r="A166" s="24" t="s">
        <v>125</v>
      </c>
      <c r="B166" s="25">
        <v>710</v>
      </c>
      <c r="C166" s="25">
        <v>355</v>
      </c>
      <c r="D166" s="25">
        <v>710</v>
      </c>
      <c r="E166" s="25">
        <v>355</v>
      </c>
      <c r="F166" s="24" t="s">
        <v>120</v>
      </c>
      <c r="G166" s="25"/>
      <c r="BC166" s="23"/>
      <c r="BD166" s="23"/>
      <c r="BE166" s="23"/>
      <c r="BF166" s="23"/>
      <c r="BG166" s="23"/>
      <c r="BH166" s="23"/>
    </row>
    <row r="167" spans="1:60" s="24" customFormat="1" ht="9.6" hidden="1" x14ac:dyDescent="0.2">
      <c r="A167" s="24" t="s">
        <v>126</v>
      </c>
      <c r="B167" s="25">
        <v>1133</v>
      </c>
      <c r="C167" s="25">
        <v>567</v>
      </c>
      <c r="D167" s="25">
        <v>1133</v>
      </c>
      <c r="E167" s="25">
        <v>567</v>
      </c>
      <c r="F167" s="24" t="s">
        <v>120</v>
      </c>
      <c r="G167" s="25"/>
      <c r="BC167" s="23"/>
      <c r="BD167" s="23"/>
      <c r="BE167" s="23"/>
      <c r="BF167" s="23"/>
      <c r="BG167" s="23"/>
      <c r="BH167" s="23"/>
    </row>
    <row r="168" spans="1:60" s="24" customFormat="1" ht="9.6" hidden="1" x14ac:dyDescent="0.2">
      <c r="A168" s="24" t="s">
        <v>43</v>
      </c>
      <c r="B168" s="25">
        <f>D168*$AG$5</f>
        <v>0</v>
      </c>
      <c r="C168" s="25">
        <f>E168*$AG$5</f>
        <v>0</v>
      </c>
      <c r="D168" s="25">
        <v>27</v>
      </c>
      <c r="E168" s="25">
        <v>13</v>
      </c>
      <c r="F168" s="24" t="s">
        <v>127</v>
      </c>
      <c r="G168" s="25"/>
      <c r="BC168" s="23"/>
      <c r="BD168" s="23"/>
      <c r="BE168" s="23"/>
      <c r="BF168" s="23"/>
      <c r="BG168" s="23"/>
      <c r="BH168" s="23"/>
    </row>
    <row r="169" spans="1:60" s="24" customFormat="1" ht="9.6" hidden="1" x14ac:dyDescent="0.2">
      <c r="A169" s="24" t="s">
        <v>128</v>
      </c>
      <c r="B169" s="25">
        <f>D169*$AG$5</f>
        <v>0</v>
      </c>
      <c r="C169" s="25">
        <f>E169*$AF$4</f>
        <v>0</v>
      </c>
      <c r="D169" s="25">
        <v>27</v>
      </c>
      <c r="E169" s="25">
        <v>13</v>
      </c>
      <c r="F169" s="24" t="s">
        <v>127</v>
      </c>
      <c r="G169" s="25"/>
      <c r="BC169" s="23"/>
      <c r="BD169" s="23"/>
      <c r="BE169" s="23"/>
      <c r="BF169" s="23"/>
      <c r="BG169" s="23"/>
      <c r="BH169" s="23"/>
    </row>
    <row r="170" spans="1:60" s="24" customFormat="1" ht="9.6" hidden="1" x14ac:dyDescent="0.2">
      <c r="A170" s="24" t="s">
        <v>13</v>
      </c>
      <c r="B170" s="25">
        <v>320</v>
      </c>
      <c r="C170" s="25">
        <v>160</v>
      </c>
      <c r="D170" s="25">
        <v>320</v>
      </c>
      <c r="E170" s="25">
        <v>160</v>
      </c>
      <c r="F170" s="24" t="s">
        <v>120</v>
      </c>
      <c r="G170" s="25"/>
      <c r="BC170" s="23"/>
      <c r="BD170" s="23"/>
      <c r="BE170" s="23"/>
      <c r="BF170" s="23"/>
      <c r="BG170" s="23"/>
      <c r="BH170" s="23"/>
    </row>
    <row r="171" spans="1:60" s="24" customFormat="1" ht="9.6" hidden="1" x14ac:dyDescent="0.2">
      <c r="A171" s="24" t="s">
        <v>14</v>
      </c>
      <c r="B171" s="25">
        <v>339</v>
      </c>
      <c r="C171" s="25">
        <v>169</v>
      </c>
      <c r="D171" s="25">
        <v>339</v>
      </c>
      <c r="E171" s="25">
        <v>169</v>
      </c>
      <c r="F171" s="24" t="s">
        <v>120</v>
      </c>
      <c r="G171" s="25"/>
      <c r="BC171" s="23"/>
      <c r="BD171" s="23"/>
      <c r="BE171" s="23"/>
      <c r="BF171" s="23"/>
      <c r="BG171" s="23"/>
      <c r="BH171" s="23"/>
    </row>
    <row r="172" spans="1:60" s="24" customFormat="1" ht="9.6" hidden="1" x14ac:dyDescent="0.2">
      <c r="A172" s="24" t="s">
        <v>15</v>
      </c>
      <c r="B172" s="25">
        <v>311</v>
      </c>
      <c r="C172" s="25">
        <v>156</v>
      </c>
      <c r="D172" s="25">
        <v>311</v>
      </c>
      <c r="E172" s="25">
        <v>156</v>
      </c>
      <c r="F172" s="24" t="s">
        <v>120</v>
      </c>
      <c r="G172" s="25"/>
      <c r="BC172" s="23"/>
      <c r="BD172" s="23"/>
      <c r="BE172" s="23"/>
      <c r="BF172" s="23"/>
      <c r="BG172" s="23"/>
      <c r="BH172" s="23"/>
    </row>
    <row r="173" spans="1:60" s="24" customFormat="1" ht="9.6" hidden="1" x14ac:dyDescent="0.2">
      <c r="A173" s="24" t="s">
        <v>16</v>
      </c>
      <c r="B173" s="25">
        <v>137</v>
      </c>
      <c r="C173" s="25">
        <v>68</v>
      </c>
      <c r="D173" s="25">
        <v>137</v>
      </c>
      <c r="E173" s="25">
        <v>68</v>
      </c>
      <c r="F173" s="24" t="s">
        <v>120</v>
      </c>
      <c r="G173" s="25"/>
      <c r="BC173" s="23"/>
      <c r="BD173" s="23"/>
      <c r="BE173" s="23"/>
      <c r="BF173" s="23"/>
      <c r="BG173" s="23"/>
      <c r="BH173" s="23"/>
    </row>
    <row r="174" spans="1:60" s="24" customFormat="1" ht="9.6" hidden="1" x14ac:dyDescent="0.2">
      <c r="A174" s="24" t="s">
        <v>17</v>
      </c>
      <c r="B174" s="25">
        <v>508</v>
      </c>
      <c r="C174" s="25">
        <v>254</v>
      </c>
      <c r="D174" s="25">
        <v>508</v>
      </c>
      <c r="E174" s="25">
        <v>254</v>
      </c>
      <c r="F174" s="24" t="s">
        <v>120</v>
      </c>
      <c r="G174" s="25"/>
      <c r="BC174" s="23"/>
      <c r="BD174" s="23"/>
      <c r="BE174" s="23"/>
      <c r="BF174" s="23"/>
      <c r="BG174" s="23"/>
      <c r="BH174" s="23"/>
    </row>
    <row r="175" spans="1:60" s="24" customFormat="1" ht="9.6" hidden="1" x14ac:dyDescent="0.2">
      <c r="A175" s="24" t="s">
        <v>18</v>
      </c>
      <c r="B175" s="25">
        <v>204</v>
      </c>
      <c r="C175" s="25">
        <v>102</v>
      </c>
      <c r="D175" s="25">
        <v>204</v>
      </c>
      <c r="E175" s="25">
        <v>102</v>
      </c>
      <c r="F175" s="24" t="s">
        <v>120</v>
      </c>
      <c r="G175" s="25"/>
      <c r="BC175" s="23"/>
      <c r="BD175" s="23"/>
      <c r="BE175" s="23"/>
      <c r="BF175" s="23"/>
      <c r="BG175" s="23"/>
      <c r="BH175" s="23"/>
    </row>
    <row r="176" spans="1:60" s="24" customFormat="1" ht="9.6" hidden="1" x14ac:dyDescent="0.2">
      <c r="A176" s="24" t="s">
        <v>19</v>
      </c>
      <c r="B176" s="25">
        <v>148</v>
      </c>
      <c r="C176" s="25">
        <v>74</v>
      </c>
      <c r="D176" s="25">
        <v>148</v>
      </c>
      <c r="E176" s="25">
        <v>74</v>
      </c>
      <c r="F176" s="24" t="s">
        <v>120</v>
      </c>
      <c r="G176" s="25"/>
      <c r="BC176" s="23"/>
      <c r="BD176" s="23"/>
      <c r="BE176" s="23"/>
      <c r="BF176" s="23"/>
      <c r="BG176" s="23"/>
      <c r="BH176" s="23"/>
    </row>
    <row r="177" spans="1:60" s="24" customFormat="1" ht="9.6" hidden="1" x14ac:dyDescent="0.2">
      <c r="A177" s="24" t="s">
        <v>20</v>
      </c>
      <c r="B177" s="25"/>
      <c r="C177" s="25">
        <v>282</v>
      </c>
      <c r="D177" s="25"/>
      <c r="E177" s="25">
        <v>282</v>
      </c>
      <c r="F177" s="24" t="s">
        <v>120</v>
      </c>
      <c r="G177" s="25"/>
      <c r="BC177" s="23"/>
      <c r="BD177" s="23"/>
      <c r="BE177" s="23"/>
      <c r="BF177" s="23"/>
      <c r="BG177" s="23"/>
      <c r="BH177" s="23"/>
    </row>
    <row r="178" spans="1:60" s="24" customFormat="1" ht="9.6" hidden="1" x14ac:dyDescent="0.2">
      <c r="A178" s="24" t="s">
        <v>129</v>
      </c>
      <c r="B178" s="25">
        <v>33</v>
      </c>
      <c r="C178" s="25">
        <v>16</v>
      </c>
      <c r="D178" s="25">
        <v>33</v>
      </c>
      <c r="E178" s="25">
        <v>16</v>
      </c>
      <c r="F178" s="24" t="s">
        <v>120</v>
      </c>
      <c r="G178" s="25"/>
      <c r="BC178" s="23"/>
      <c r="BD178" s="23"/>
      <c r="BE178" s="23"/>
      <c r="BF178" s="23"/>
      <c r="BG178" s="23"/>
      <c r="BH178" s="23"/>
    </row>
    <row r="179" spans="1:60" s="24" customFormat="1" ht="9.6" hidden="1" x14ac:dyDescent="0.2">
      <c r="A179" s="24" t="s">
        <v>21</v>
      </c>
      <c r="B179" s="25">
        <v>475</v>
      </c>
      <c r="C179" s="25">
        <v>237</v>
      </c>
      <c r="D179" s="25">
        <v>475</v>
      </c>
      <c r="E179" s="25">
        <v>237</v>
      </c>
      <c r="F179" s="24" t="s">
        <v>120</v>
      </c>
      <c r="G179" s="25"/>
      <c r="BC179" s="23"/>
      <c r="BD179" s="23"/>
      <c r="BE179" s="23"/>
      <c r="BF179" s="23"/>
      <c r="BG179" s="23"/>
      <c r="BH179" s="23"/>
    </row>
    <row r="180" spans="1:60" s="24" customFormat="1" ht="9.6" hidden="1" x14ac:dyDescent="0.2">
      <c r="A180" s="24" t="s">
        <v>22</v>
      </c>
      <c r="B180" s="25">
        <v>638</v>
      </c>
      <c r="C180" s="25">
        <v>319</v>
      </c>
      <c r="D180" s="25">
        <v>638</v>
      </c>
      <c r="E180" s="25">
        <v>319</v>
      </c>
      <c r="F180" s="24" t="s">
        <v>120</v>
      </c>
      <c r="G180" s="25"/>
      <c r="BC180" s="23"/>
      <c r="BD180" s="23"/>
      <c r="BE180" s="23"/>
      <c r="BF180" s="23"/>
      <c r="BG180" s="23"/>
      <c r="BH180" s="23"/>
    </row>
    <row r="181" spans="1:60" s="24" customFormat="1" ht="9.6" hidden="1" x14ac:dyDescent="0.2">
      <c r="A181" s="24" t="s">
        <v>23</v>
      </c>
      <c r="B181" s="25">
        <f>D181*$AG$5</f>
        <v>0</v>
      </c>
      <c r="C181" s="25">
        <f>E181*$AG$5</f>
        <v>0</v>
      </c>
      <c r="D181" s="25">
        <v>38</v>
      </c>
      <c r="E181" s="25">
        <v>19</v>
      </c>
      <c r="F181" s="24" t="s">
        <v>127</v>
      </c>
      <c r="G181" s="25"/>
      <c r="BC181" s="23"/>
      <c r="BD181" s="23"/>
      <c r="BE181" s="23"/>
      <c r="BF181" s="23"/>
      <c r="BG181" s="23"/>
      <c r="BH181" s="23"/>
    </row>
    <row r="182" spans="1:60" s="24" customFormat="1" ht="9.6" hidden="1" x14ac:dyDescent="0.2">
      <c r="A182" s="24" t="s">
        <v>24</v>
      </c>
      <c r="B182" s="25">
        <f t="shared" ref="B182:B194" si="0">D182*$AG$5</f>
        <v>0</v>
      </c>
      <c r="C182" s="25">
        <f t="shared" ref="C182:C194" si="1">E182*$AG$5</f>
        <v>0</v>
      </c>
      <c r="D182" s="25">
        <v>40</v>
      </c>
      <c r="E182" s="25">
        <v>20</v>
      </c>
      <c r="F182" s="24" t="s">
        <v>127</v>
      </c>
      <c r="G182" s="25"/>
      <c r="BC182" s="23"/>
      <c r="BD182" s="23"/>
      <c r="BE182" s="23"/>
      <c r="BF182" s="23"/>
      <c r="BG182" s="23"/>
      <c r="BH182" s="23"/>
    </row>
    <row r="183" spans="1:60" s="24" customFormat="1" ht="9.6" hidden="1" x14ac:dyDescent="0.2">
      <c r="A183" s="24" t="s">
        <v>25</v>
      </c>
      <c r="B183" s="25">
        <f t="shared" si="0"/>
        <v>0</v>
      </c>
      <c r="C183" s="25">
        <f t="shared" si="1"/>
        <v>0</v>
      </c>
      <c r="D183" s="25">
        <v>38</v>
      </c>
      <c r="E183" s="25">
        <v>19</v>
      </c>
      <c r="F183" s="24" t="s">
        <v>127</v>
      </c>
      <c r="G183" s="25"/>
      <c r="BC183" s="23"/>
      <c r="BD183" s="23"/>
      <c r="BE183" s="23"/>
      <c r="BF183" s="23"/>
      <c r="BG183" s="23"/>
      <c r="BH183" s="23"/>
    </row>
    <row r="184" spans="1:60" s="24" customFormat="1" ht="9.6" hidden="1" x14ac:dyDescent="0.2">
      <c r="A184" s="24" t="s">
        <v>26</v>
      </c>
      <c r="B184" s="25">
        <f t="shared" si="0"/>
        <v>0</v>
      </c>
      <c r="C184" s="25">
        <f t="shared" si="1"/>
        <v>0</v>
      </c>
      <c r="D184" s="25">
        <v>48</v>
      </c>
      <c r="E184" s="25">
        <v>24</v>
      </c>
      <c r="F184" s="24" t="s">
        <v>127</v>
      </c>
      <c r="G184" s="25"/>
      <c r="BC184" s="23"/>
      <c r="BD184" s="23"/>
      <c r="BE184" s="23"/>
      <c r="BF184" s="23"/>
      <c r="BG184" s="23"/>
      <c r="BH184" s="23"/>
    </row>
    <row r="185" spans="1:60" s="24" customFormat="1" ht="9.6" hidden="1" x14ac:dyDescent="0.2">
      <c r="A185" s="24" t="s">
        <v>27</v>
      </c>
      <c r="B185" s="25">
        <f t="shared" si="0"/>
        <v>0</v>
      </c>
      <c r="C185" s="25">
        <f t="shared" si="1"/>
        <v>0</v>
      </c>
      <c r="D185" s="25">
        <v>43</v>
      </c>
      <c r="E185" s="25">
        <v>21</v>
      </c>
      <c r="F185" s="24" t="s">
        <v>127</v>
      </c>
      <c r="G185" s="25"/>
      <c r="BC185" s="23"/>
      <c r="BD185" s="23"/>
      <c r="BE185" s="23"/>
      <c r="BF185" s="23"/>
      <c r="BG185" s="23"/>
      <c r="BH185" s="23"/>
    </row>
    <row r="186" spans="1:60" s="24" customFormat="1" ht="9.6" hidden="1" x14ac:dyDescent="0.2">
      <c r="A186" s="24" t="s">
        <v>28</v>
      </c>
      <c r="B186" s="25">
        <f t="shared" si="0"/>
        <v>0</v>
      </c>
      <c r="C186" s="25">
        <f t="shared" si="1"/>
        <v>0</v>
      </c>
      <c r="D186" s="25">
        <v>36</v>
      </c>
      <c r="E186" s="25">
        <v>18</v>
      </c>
      <c r="F186" s="24" t="s">
        <v>127</v>
      </c>
      <c r="G186" s="25"/>
      <c r="BC186" s="23"/>
      <c r="BD186" s="23"/>
      <c r="BE186" s="23"/>
      <c r="BF186" s="23"/>
      <c r="BG186" s="23"/>
      <c r="BH186" s="23"/>
    </row>
    <row r="187" spans="1:60" s="24" customFormat="1" ht="9.6" hidden="1" x14ac:dyDescent="0.2">
      <c r="A187" s="24" t="s">
        <v>130</v>
      </c>
      <c r="B187" s="25">
        <f t="shared" si="0"/>
        <v>0</v>
      </c>
      <c r="C187" s="25">
        <f t="shared" si="1"/>
        <v>0</v>
      </c>
      <c r="D187" s="25">
        <v>37</v>
      </c>
      <c r="E187" s="25">
        <v>19</v>
      </c>
      <c r="F187" s="24" t="s">
        <v>127</v>
      </c>
      <c r="G187" s="25"/>
      <c r="BC187" s="23"/>
      <c r="BD187" s="23"/>
      <c r="BE187" s="23"/>
      <c r="BF187" s="23"/>
      <c r="BG187" s="23"/>
      <c r="BH187" s="23"/>
    </row>
    <row r="188" spans="1:60" s="24" customFormat="1" ht="9.6" hidden="1" x14ac:dyDescent="0.2">
      <c r="A188" s="24" t="s">
        <v>131</v>
      </c>
      <c r="B188" s="25">
        <f t="shared" si="0"/>
        <v>0</v>
      </c>
      <c r="C188" s="25">
        <f t="shared" si="1"/>
        <v>0</v>
      </c>
      <c r="D188" s="25">
        <v>35</v>
      </c>
      <c r="E188" s="25">
        <v>18</v>
      </c>
      <c r="F188" s="24" t="s">
        <v>127</v>
      </c>
      <c r="G188" s="25"/>
      <c r="BC188" s="23"/>
      <c r="BD188" s="23"/>
      <c r="BE188" s="23"/>
      <c r="BF188" s="23"/>
      <c r="BG188" s="23"/>
      <c r="BH188" s="23"/>
    </row>
    <row r="189" spans="1:60" s="24" customFormat="1" ht="9.6" hidden="1" x14ac:dyDescent="0.2">
      <c r="A189" s="24" t="s">
        <v>132</v>
      </c>
      <c r="B189" s="25">
        <f t="shared" si="0"/>
        <v>0</v>
      </c>
      <c r="C189" s="25">
        <f t="shared" si="1"/>
        <v>0</v>
      </c>
      <c r="D189" s="25">
        <v>37</v>
      </c>
      <c r="E189" s="25">
        <v>19</v>
      </c>
      <c r="F189" s="24" t="s">
        <v>127</v>
      </c>
      <c r="G189" s="25"/>
      <c r="BC189" s="23"/>
      <c r="BD189" s="23"/>
      <c r="BE189" s="23"/>
      <c r="BF189" s="23"/>
      <c r="BG189" s="23"/>
      <c r="BH189" s="23"/>
    </row>
    <row r="190" spans="1:60" s="24" customFormat="1" ht="9.6" hidden="1" x14ac:dyDescent="0.2">
      <c r="A190" s="24" t="s">
        <v>133</v>
      </c>
      <c r="B190" s="25">
        <f t="shared" si="0"/>
        <v>0</v>
      </c>
      <c r="C190" s="25">
        <f t="shared" si="1"/>
        <v>0</v>
      </c>
      <c r="D190" s="25">
        <v>35</v>
      </c>
      <c r="E190" s="25">
        <v>18</v>
      </c>
      <c r="F190" s="24" t="s">
        <v>127</v>
      </c>
      <c r="G190" s="25"/>
      <c r="BC190" s="23"/>
      <c r="BD190" s="23"/>
      <c r="BE190" s="23"/>
      <c r="BF190" s="23"/>
      <c r="BG190" s="23"/>
      <c r="BH190" s="23"/>
    </row>
    <row r="191" spans="1:60" s="24" customFormat="1" ht="9.6" hidden="1" x14ac:dyDescent="0.2">
      <c r="A191" s="24" t="s">
        <v>134</v>
      </c>
      <c r="B191" s="25">
        <f t="shared" si="0"/>
        <v>0</v>
      </c>
      <c r="C191" s="25">
        <f t="shared" si="1"/>
        <v>0</v>
      </c>
      <c r="D191" s="25">
        <v>37</v>
      </c>
      <c r="E191" s="25">
        <v>19</v>
      </c>
      <c r="F191" s="24" t="s">
        <v>127</v>
      </c>
      <c r="G191" s="25"/>
      <c r="BC191" s="23"/>
      <c r="BD191" s="23"/>
      <c r="BE191" s="23"/>
      <c r="BF191" s="23"/>
      <c r="BG191" s="23"/>
      <c r="BH191" s="23"/>
    </row>
    <row r="192" spans="1:60" s="24" customFormat="1" ht="9.6" hidden="1" x14ac:dyDescent="0.2">
      <c r="A192" s="24" t="s">
        <v>135</v>
      </c>
      <c r="B192" s="25">
        <f t="shared" si="0"/>
        <v>0</v>
      </c>
      <c r="C192" s="25">
        <f t="shared" si="1"/>
        <v>0</v>
      </c>
      <c r="D192" s="25">
        <v>35</v>
      </c>
      <c r="E192" s="25">
        <v>18</v>
      </c>
      <c r="F192" s="24" t="s">
        <v>127</v>
      </c>
      <c r="G192" s="25"/>
      <c r="BC192" s="23"/>
      <c r="BD192" s="23"/>
      <c r="BE192" s="23"/>
      <c r="BF192" s="23"/>
      <c r="BG192" s="23"/>
      <c r="BH192" s="23"/>
    </row>
    <row r="193" spans="1:60" s="24" customFormat="1" ht="9.6" hidden="1" x14ac:dyDescent="0.2">
      <c r="A193" s="24" t="s">
        <v>136</v>
      </c>
      <c r="B193" s="25">
        <f t="shared" si="0"/>
        <v>0</v>
      </c>
      <c r="C193" s="25">
        <f t="shared" si="1"/>
        <v>0</v>
      </c>
      <c r="D193" s="25">
        <v>37</v>
      </c>
      <c r="E193" s="25">
        <v>19</v>
      </c>
      <c r="F193" s="24" t="s">
        <v>127</v>
      </c>
      <c r="G193" s="25"/>
      <c r="BC193" s="23"/>
      <c r="BD193" s="23"/>
      <c r="BE193" s="23"/>
      <c r="BF193" s="23"/>
      <c r="BG193" s="23"/>
      <c r="BH193" s="23"/>
    </row>
    <row r="194" spans="1:60" s="24" customFormat="1" ht="9.6" hidden="1" x14ac:dyDescent="0.2">
      <c r="A194" s="24" t="s">
        <v>137</v>
      </c>
      <c r="B194" s="25">
        <f t="shared" si="0"/>
        <v>0</v>
      </c>
      <c r="C194" s="25">
        <f t="shared" si="1"/>
        <v>0</v>
      </c>
      <c r="D194" s="25">
        <v>35</v>
      </c>
      <c r="E194" s="25">
        <v>18</v>
      </c>
      <c r="F194" s="24" t="s">
        <v>127</v>
      </c>
      <c r="G194" s="25"/>
      <c r="BC194" s="23"/>
      <c r="BD194" s="23"/>
      <c r="BE194" s="23"/>
      <c r="BF194" s="23"/>
      <c r="BG194" s="23"/>
      <c r="BH194" s="23"/>
    </row>
    <row r="195" spans="1:60" s="24" customFormat="1" ht="9.6" hidden="1" x14ac:dyDescent="0.2">
      <c r="BC195" s="23"/>
      <c r="BD195" s="23"/>
      <c r="BE195" s="23"/>
      <c r="BF195" s="23"/>
      <c r="BG195" s="23"/>
      <c r="BH195" s="23"/>
    </row>
    <row r="196" spans="1:60" s="24" customFormat="1" ht="9.6" hidden="1" x14ac:dyDescent="0.2">
      <c r="A196" s="24" t="s">
        <v>109</v>
      </c>
      <c r="B196" s="24" t="s">
        <v>138</v>
      </c>
      <c r="BC196" s="23"/>
      <c r="BD196" s="23"/>
      <c r="BE196" s="23"/>
      <c r="BF196" s="23"/>
      <c r="BG196" s="23"/>
      <c r="BH196" s="23"/>
    </row>
    <row r="197" spans="1:60" s="24" customFormat="1" ht="9.6" hidden="1" x14ac:dyDescent="0.2">
      <c r="A197" s="24" t="s">
        <v>110</v>
      </c>
      <c r="B197" s="24">
        <v>0</v>
      </c>
      <c r="C197" s="24" t="b">
        <v>0</v>
      </c>
      <c r="D197" s="24" t="b">
        <v>0</v>
      </c>
      <c r="E197" s="24" t="b">
        <v>0</v>
      </c>
      <c r="F197" s="24">
        <v>0</v>
      </c>
      <c r="G197" s="24">
        <v>0</v>
      </c>
      <c r="BC197" s="23"/>
      <c r="BD197" s="23"/>
      <c r="BE197" s="23"/>
      <c r="BF197" s="23"/>
      <c r="BG197" s="23"/>
      <c r="BH197" s="23"/>
    </row>
    <row r="198" spans="1:60" s="24" customFormat="1" ht="9.6" hidden="1" x14ac:dyDescent="0.2">
      <c r="A198" s="24" t="s">
        <v>111</v>
      </c>
      <c r="BC198" s="23"/>
      <c r="BD198" s="23"/>
      <c r="BE198" s="23"/>
      <c r="BF198" s="23"/>
      <c r="BG198" s="23"/>
      <c r="BH198" s="23"/>
    </row>
    <row r="199" spans="1:60" s="24" customFormat="1" ht="9.6" hidden="1" x14ac:dyDescent="0.2">
      <c r="A199" s="24" t="s">
        <v>112</v>
      </c>
      <c r="BC199" s="23"/>
      <c r="BD199" s="23"/>
      <c r="BE199" s="23"/>
      <c r="BF199" s="23"/>
      <c r="BG199" s="23"/>
      <c r="BH199" s="23"/>
    </row>
    <row r="200" spans="1:60" s="24" customFormat="1" ht="9.6" hidden="1" x14ac:dyDescent="0.2">
      <c r="A200" s="24" t="s">
        <v>113</v>
      </c>
      <c r="BC200" s="23"/>
      <c r="BD200" s="23"/>
      <c r="BE200" s="23"/>
      <c r="BF200" s="23"/>
      <c r="BG200" s="23"/>
      <c r="BH200" s="23"/>
    </row>
    <row r="201" spans="1:60" s="24" customFormat="1" ht="9.6" hidden="1" x14ac:dyDescent="0.2">
      <c r="A201" s="24" t="s">
        <v>114</v>
      </c>
      <c r="BC201" s="23"/>
      <c r="BD201" s="23"/>
      <c r="BE201" s="23"/>
      <c r="BF201" s="23"/>
      <c r="BG201" s="23"/>
      <c r="BH201" s="23"/>
    </row>
    <row r="202" spans="1:60" s="24" customFormat="1" ht="9.6" hidden="1" x14ac:dyDescent="0.2">
      <c r="A202" s="24" t="s">
        <v>115</v>
      </c>
      <c r="BC202" s="23"/>
      <c r="BD202" s="23"/>
      <c r="BE202" s="23"/>
      <c r="BF202" s="23"/>
      <c r="BG202" s="23"/>
      <c r="BH202" s="23"/>
    </row>
    <row r="203" spans="1:60" s="24" customFormat="1" ht="9.6" hidden="1" x14ac:dyDescent="0.2">
      <c r="A203" s="24" t="s">
        <v>116</v>
      </c>
      <c r="BC203" s="23"/>
      <c r="BD203" s="23"/>
      <c r="BE203" s="23"/>
      <c r="BF203" s="23"/>
      <c r="BG203" s="23"/>
      <c r="BH203" s="23"/>
    </row>
  </sheetData>
  <sheetProtection password="DB69" sheet="1" autoFilter="0"/>
  <mergeCells count="229">
    <mergeCell ref="K118:AM118"/>
    <mergeCell ref="A114:E114"/>
    <mergeCell ref="F123:J123"/>
    <mergeCell ref="K106:Z106"/>
    <mergeCell ref="AD106:AM106"/>
    <mergeCell ref="K115:AM115"/>
    <mergeCell ref="A94:E94"/>
    <mergeCell ref="F94:J94"/>
    <mergeCell ref="K94:AM94"/>
    <mergeCell ref="AI105:AK105"/>
    <mergeCell ref="AD105:AE105"/>
    <mergeCell ref="C107:AM108"/>
    <mergeCell ref="H106:J106"/>
    <mergeCell ref="A99:E99"/>
    <mergeCell ref="F99:J99"/>
    <mergeCell ref="K99:AM99"/>
    <mergeCell ref="W105:Z105"/>
    <mergeCell ref="AF105:AH105"/>
    <mergeCell ref="AA105:AC105"/>
    <mergeCell ref="B112:AM113"/>
    <mergeCell ref="A115:E115"/>
    <mergeCell ref="F115:J115"/>
    <mergeCell ref="A101:E101"/>
    <mergeCell ref="F101:J101"/>
    <mergeCell ref="A48:E48"/>
    <mergeCell ref="F48:J48"/>
    <mergeCell ref="F50:J50"/>
    <mergeCell ref="A49:E49"/>
    <mergeCell ref="F49:J49"/>
    <mergeCell ref="A50:E50"/>
    <mergeCell ref="K55:AM55"/>
    <mergeCell ref="F52:J52"/>
    <mergeCell ref="F90:J90"/>
    <mergeCell ref="K90:AM90"/>
    <mergeCell ref="A54:E54"/>
    <mergeCell ref="F54:J54"/>
    <mergeCell ref="K70:N70"/>
    <mergeCell ref="Y70:AA70"/>
    <mergeCell ref="F55:J55"/>
    <mergeCell ref="A86:E86"/>
    <mergeCell ref="F86:J86"/>
    <mergeCell ref="K86:AM86"/>
    <mergeCell ref="A90:E90"/>
    <mergeCell ref="A85:E85"/>
    <mergeCell ref="A87:E87"/>
    <mergeCell ref="F87:J87"/>
    <mergeCell ref="K87:AM87"/>
    <mergeCell ref="C72:AM75"/>
    <mergeCell ref="A98:E98"/>
    <mergeCell ref="F98:J98"/>
    <mergeCell ref="K98:AM98"/>
    <mergeCell ref="A100:E100"/>
    <mergeCell ref="F100:J100"/>
    <mergeCell ref="K100:AM100"/>
    <mergeCell ref="A89:E89"/>
    <mergeCell ref="F89:J89"/>
    <mergeCell ref="K89:AM89"/>
    <mergeCell ref="A97:E97"/>
    <mergeCell ref="A93:E93"/>
    <mergeCell ref="F93:J93"/>
    <mergeCell ref="A95:E95"/>
    <mergeCell ref="F95:J95"/>
    <mergeCell ref="F97:J97"/>
    <mergeCell ref="K97:AM97"/>
    <mergeCell ref="A92:E92"/>
    <mergeCell ref="F92:J92"/>
    <mergeCell ref="K92:AM92"/>
    <mergeCell ref="F88:J88"/>
    <mergeCell ref="K88:AM88"/>
    <mergeCell ref="A91:E91"/>
    <mergeCell ref="F91:J91"/>
    <mergeCell ref="K91:AM91"/>
    <mergeCell ref="A96:E96"/>
    <mergeCell ref="F96:J96"/>
    <mergeCell ref="K96:AM96"/>
    <mergeCell ref="K95:AM95"/>
    <mergeCell ref="AD71:AM71"/>
    <mergeCell ref="L7:AM7"/>
    <mergeCell ref="AL14:AM14"/>
    <mergeCell ref="A10:H12"/>
    <mergeCell ref="K129:AM129"/>
    <mergeCell ref="K128:AM128"/>
    <mergeCell ref="K127:AM127"/>
    <mergeCell ref="K126:AM126"/>
    <mergeCell ref="K124:AM124"/>
    <mergeCell ref="K122:AM122"/>
    <mergeCell ref="K121:AM121"/>
    <mergeCell ref="K120:AM120"/>
    <mergeCell ref="K119:AM119"/>
    <mergeCell ref="K54:AM54"/>
    <mergeCell ref="K53:AM53"/>
    <mergeCell ref="K52:AM52"/>
    <mergeCell ref="R70:S70"/>
    <mergeCell ref="AL70:AM70"/>
    <mergeCell ref="H71:J71"/>
    <mergeCell ref="K117:AM117"/>
    <mergeCell ref="K116:AM116"/>
    <mergeCell ref="K93:AM93"/>
    <mergeCell ref="O14:Q14"/>
    <mergeCell ref="A88:E88"/>
    <mergeCell ref="AL105:AM105"/>
    <mergeCell ref="AI14:AK14"/>
    <mergeCell ref="A45:E45"/>
    <mergeCell ref="A46:E46"/>
    <mergeCell ref="R14:S14"/>
    <mergeCell ref="K45:AM45"/>
    <mergeCell ref="K46:AM46"/>
    <mergeCell ref="A53:E53"/>
    <mergeCell ref="F53:J53"/>
    <mergeCell ref="K50:AM50"/>
    <mergeCell ref="K49:AM49"/>
    <mergeCell ref="K48:AM48"/>
    <mergeCell ref="K47:AM47"/>
    <mergeCell ref="K51:AM51"/>
    <mergeCell ref="A52:E52"/>
    <mergeCell ref="F45:J45"/>
    <mergeCell ref="F46:J46"/>
    <mergeCell ref="K15:AA15"/>
    <mergeCell ref="AD15:AM15"/>
    <mergeCell ref="C16:AM19"/>
    <mergeCell ref="C42:AM43"/>
    <mergeCell ref="AD14:AH14"/>
    <mergeCell ref="A56:E56"/>
    <mergeCell ref="F56:J56"/>
    <mergeCell ref="A139:AK139"/>
    <mergeCell ref="AP5:AT5"/>
    <mergeCell ref="AP4:AT4"/>
    <mergeCell ref="AT6:AT7"/>
    <mergeCell ref="L9:AM9"/>
    <mergeCell ref="A47:E47"/>
    <mergeCell ref="F47:J47"/>
    <mergeCell ref="A3:A9"/>
    <mergeCell ref="H15:J15"/>
    <mergeCell ref="AG3:AM3"/>
    <mergeCell ref="AG4:AM4"/>
    <mergeCell ref="L5:AB5"/>
    <mergeCell ref="AC5:AF5"/>
    <mergeCell ref="AL5:AM5"/>
    <mergeCell ref="K14:N14"/>
    <mergeCell ref="AG5:AK5"/>
    <mergeCell ref="B6:K7"/>
    <mergeCell ref="T6:V6"/>
    <mergeCell ref="S8:Y8"/>
    <mergeCell ref="AG8:AM8"/>
    <mergeCell ref="Q6:R6"/>
    <mergeCell ref="K130:AM130"/>
    <mergeCell ref="A123:E123"/>
    <mergeCell ref="K123:AM123"/>
    <mergeCell ref="A125:E125"/>
    <mergeCell ref="F125:J125"/>
    <mergeCell ref="K125:AM125"/>
    <mergeCell ref="A148:AK148"/>
    <mergeCell ref="L4:AF4"/>
    <mergeCell ref="L3:AF3"/>
    <mergeCell ref="A126:E126"/>
    <mergeCell ref="F126:J126"/>
    <mergeCell ref="A127:E127"/>
    <mergeCell ref="F127:J127"/>
    <mergeCell ref="A128:E128"/>
    <mergeCell ref="F128:J128"/>
    <mergeCell ref="A129:E129"/>
    <mergeCell ref="F129:J129"/>
    <mergeCell ref="A120:E120"/>
    <mergeCell ref="F120:J120"/>
    <mergeCell ref="A51:E51"/>
    <mergeCell ref="F51:J51"/>
    <mergeCell ref="A55:E55"/>
    <mergeCell ref="C24:AM25"/>
    <mergeCell ref="C82:AM83"/>
    <mergeCell ref="T14:X14"/>
    <mergeCell ref="Y14:AA14"/>
    <mergeCell ref="AB14:AC14"/>
    <mergeCell ref="K56:AM56"/>
    <mergeCell ref="A144:AK144"/>
    <mergeCell ref="A124:E124"/>
    <mergeCell ref="F124:J124"/>
    <mergeCell ref="A116:E116"/>
    <mergeCell ref="F116:J116"/>
    <mergeCell ref="A117:E117"/>
    <mergeCell ref="F117:J117"/>
    <mergeCell ref="A118:E118"/>
    <mergeCell ref="F118:J118"/>
    <mergeCell ref="A119:E119"/>
    <mergeCell ref="F119:J119"/>
    <mergeCell ref="A121:E121"/>
    <mergeCell ref="F121:J121"/>
    <mergeCell ref="A122:E122"/>
    <mergeCell ref="F122:J122"/>
    <mergeCell ref="A130:E130"/>
    <mergeCell ref="F130:J130"/>
    <mergeCell ref="A57:E57"/>
    <mergeCell ref="F57:J57"/>
    <mergeCell ref="K57:AM57"/>
    <mergeCell ref="A58:E58"/>
    <mergeCell ref="F58:J58"/>
    <mergeCell ref="K58:AM58"/>
    <mergeCell ref="A59:E59"/>
    <mergeCell ref="F59:J59"/>
    <mergeCell ref="K59:AM59"/>
    <mergeCell ref="A60:E60"/>
    <mergeCell ref="F60:J60"/>
    <mergeCell ref="K60:AM60"/>
    <mergeCell ref="A61:E61"/>
    <mergeCell ref="F61:J61"/>
    <mergeCell ref="K61:AM61"/>
    <mergeCell ref="K101:AM101"/>
    <mergeCell ref="A102:E102"/>
    <mergeCell ref="F102:J102"/>
    <mergeCell ref="K102:AM102"/>
    <mergeCell ref="A64:E64"/>
    <mergeCell ref="F64:J64"/>
    <mergeCell ref="K64:AM64"/>
    <mergeCell ref="A68:E68"/>
    <mergeCell ref="F68:J68"/>
    <mergeCell ref="K68:AM68"/>
    <mergeCell ref="T70:X70"/>
    <mergeCell ref="AI70:AK70"/>
    <mergeCell ref="AB70:AC70"/>
    <mergeCell ref="AD70:AH70"/>
    <mergeCell ref="A65:E65"/>
    <mergeCell ref="F65:J65"/>
    <mergeCell ref="K65:AM65"/>
    <mergeCell ref="A66:E66"/>
    <mergeCell ref="F66:J66"/>
    <mergeCell ref="K66:AM66"/>
    <mergeCell ref="A67:E67"/>
    <mergeCell ref="F67:J67"/>
    <mergeCell ref="K67:AM67"/>
    <mergeCell ref="K71:Z71"/>
  </mergeCells>
  <phoneticPr fontId="2"/>
  <dataValidations count="5">
    <dataValidation imeMode="halfAlpha" allowBlank="1" showInputMessage="1" showErrorMessage="1" sqref="S105:V105 AD104:AH104 S104:X104 J104:N105 AM104 W22:AB22 O22:R22 AG22:AI22 AC109:AH109 S109:X109 J109:N109 AM27 J35:N35 S35:X35 AC35:AH35 AC84:AH84 W37:AB38 O37:R38 AG37:AJ38 AD39:AH41 S39:X41 J39:N41 S84:X84 W77:AB77 O77:R77 AG77:AI77 D35 D109 S27:X32 J27:N32 AC27:AH32 AC79:AH81 J79:N81 S79:X81 J84:N84 AM39:AM41"/>
    <dataValidation type="list" allowBlank="1" showInputMessage="1" showErrorMessage="1" sqref="H71:J71">
      <formula1>$A$201</formula1>
    </dataValidation>
    <dataValidation type="list" allowBlank="1" showInputMessage="1" showErrorMessage="1" sqref="H106:J106">
      <formula1>$A$202:$A$203</formula1>
    </dataValidation>
    <dataValidation type="list" allowBlank="1" showInputMessage="1" showErrorMessage="1" sqref="L5:AB5">
      <formula1>$A$160:$A$194</formula1>
    </dataValidation>
    <dataValidation type="list" allowBlank="1" showInputMessage="1" showErrorMessage="1" sqref="H15:J15">
      <formula1>$A$196:$A$200</formula1>
    </dataValidation>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rowBreaks count="2" manualBreakCount="2">
    <brk id="43" max="39" man="1"/>
    <brk id="10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24757" r:id="rId6" name="Check Box 181">
              <controlPr defaultSize="0" autoFill="0" autoLine="0" autoPict="0">
                <anchor moveWithCells="1">
                  <from>
                    <xdr:col>7</xdr:col>
                    <xdr:colOff>144780</xdr:colOff>
                    <xdr:row>10</xdr:row>
                    <xdr:rowOff>220980</xdr:rowOff>
                  </from>
                  <to>
                    <xdr:col>9</xdr:col>
                    <xdr:colOff>38100</xdr:colOff>
                    <xdr:row>12</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（はじめにお読みください）本書の使い方</vt:lpstr>
      <vt:lpstr>総括表</vt:lpstr>
      <vt:lpstr>申請見込額一覧 </vt:lpstr>
      <vt:lpstr>個票１</vt:lpstr>
      <vt:lpstr>個票１!Print_Area</vt:lpstr>
      <vt:lpstr>'申請見込額一覧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三浦梨嵯</cp:lastModifiedBy>
  <cp:lastPrinted>2024-03-11T08:14:35Z</cp:lastPrinted>
  <dcterms:created xsi:type="dcterms:W3CDTF">2018-06-19T01:27:02Z</dcterms:created>
  <dcterms:modified xsi:type="dcterms:W3CDTF">2024-03-11T08:15:04Z</dcterms:modified>
</cp:coreProperties>
</file>