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-takada\Desktop\"/>
    </mc:Choice>
  </mc:AlternateContent>
  <workbookProtection workbookAlgorithmName="SHA-512" workbookHashValue="hH/IsqV+5L2XkRTMtx2I6r2510mDnDML3VLleEhD/EyAVwAX+92PWMxKmufzSBB/nktmDKEw/zcQiyPb1SugFA==" workbookSaltValue="482w4/NLVcN3wRsiJsCoUA==" workbookSpinCount="100000" lockStructure="1"/>
  <bookViews>
    <workbookView xWindow="0" yWindow="0" windowWidth="15360" windowHeight="7632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<sst xmlns="http://schemas.openxmlformats.org/spreadsheetml/2006/main" count="236" uniqueCount="119">
  <si>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</si>
  <si>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</si>
  <si>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</si>
  <si>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</si>
  <si>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</si>
  <si>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</si>
  <si>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</si>
  <si>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</si>
  <si>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</si>
  <si>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</si>
  <si>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</si>
  <si>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</si>
  <si>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</si>
  <si>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</si>
  <si>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</si>
  <si>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</si>
  <si>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</si>
  <si>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</si>
  <si>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</si>
  <si>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</si>
  <si>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</si>
  <si>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</si>
  <si>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</si>
  <si>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</si>
  <si>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</si>
  <si>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</si>
  <si>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</si>
  <si>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</si>
  <si>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</si>
  <si>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</si>
  <si>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</si>
  <si>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</si>
  <si>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</si>
  <si>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</si>
  <si>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</si>
  <si>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</si>
  <si>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</si>
  <si>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</si>
  <si>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</si>
  <si>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</si>
  <si>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</si>
  <si>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</si>
  <si>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</si>
  <si>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</si>
  <si>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</si>
  <si>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</si>
  <si>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</si>
  <si>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</si>
  <si>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</si>
  <si>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</si>
  <si>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</si>
  <si>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</si>
  <si>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</si>
  <si>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</si>
  <si>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</si>
  <si>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</si>
  <si>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</si>
  <si>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</si>
  <si>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</si>
  <si>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</si>
  <si>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</si>
  <si>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</si>
  <si>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</si>
  <si>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</si>
  <si>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</si>
  <si>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</si>
  <si>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</si>
  <si>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</si>
  <si>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</si>
  <si>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</si>
  <si>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</si>
  <si>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</si>
  <si>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</si>
  <si>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</si>
  <si>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</si>
  <si>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</si>
  <si>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</si>
  <si>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</si>
  <si>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</si>
  <si>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</si>
  <si>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</si>
  <si>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</si>
  <si>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</si>
  <si>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</si>
  <si>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</si>
  <si>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</si>
  <si>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</si>
  <si>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</si>
  <si>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</si>
  <si>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</si>
  <si>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</si>
  <si>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</si>
  <si>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</si>
  <si>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</si>
  <si>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</si>
  <si>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</si>
  <si>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</si>
  <si>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</si>
  <si>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野田村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</si>
  <si>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</si>
  <si>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</si>
  <si>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</si>
  <si>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</si>
  <si>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</si>
  <si>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</si>
  <si>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</si>
  <si>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</si>
  <si>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</si>
  <si>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</si>
  <si>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</si>
  <si>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</si>
  <si>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</si>
  <si>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</si>
  <si>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</si>
  <si>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</si>
  <si>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</si>
  <si>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収益的収支比率は、地方債償還金及び総収益の減が比率の減の原因と考えられます。
　企業債残高対事業規模比率は、今後、地方債残高の減少に伴い平準化するものと考えられます。
　経費回収率は、類似団体平均を下回っております。地方債の償還には、一般財源の繰入に依存せざるを得ないため、今後も可能な限りの経営改善に努めます。
　汚水処理原価は、類似団体平均を上回っているため、経営改善等により、適正化に努めます。
　施設利用率は、類似団体平均を下回っております。人口減少による要因もありますが、接続率の更なる向上に努めます。
　水洗化率は、類似団体を上回っておりますが、更なる経費回収率の向上及び汚水処理原価の適正化のため、接続推進に努めます。</t>
    <phoneticPr fontId="4"/>
  </si>
  <si>
    <t>　供用開始から28年が経過しており、今後、老朽化による修繕が見込まれるため、適期の老朽化対策に努めます。</t>
    <phoneticPr fontId="4"/>
  </si>
  <si>
    <t>　集落排水処理施設は、水環境を守るために必要不可欠な施設です。
　将来にわたり継続的に維持するために、適正な使用料収入の確保及び汚水処理費の削減に努め、経営の健全化を図ります。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</si>
</sst>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9-40F8-A82B-5905A6C06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9-40F8-A82B-5905A6C06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14.53</c:v>
                </c:pt>
                <c:pt idx="1">
                  <c:v>19.37</c:v>
                </c:pt>
                <c:pt idx="2">
                  <c:v>20.23</c:v>
                </c:pt>
                <c:pt idx="3">
                  <c:v>18.52</c:v>
                </c:pt>
                <c:pt idx="4">
                  <c:v>17.38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6-4BFE-9E66-2A509B8D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96-4BFE-9E66-2A509B8DC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85.84</c:v>
                </c:pt>
                <c:pt idx="2">
                  <c:v>85.78</c:v>
                </c:pt>
                <c:pt idx="3">
                  <c:v>86.67</c:v>
                </c:pt>
                <c:pt idx="4">
                  <c:v>87.02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9-4322-A550-FCF6F4FC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9-4322-A550-FCF6F4FCD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63.12</c:v>
                </c:pt>
                <c:pt idx="1">
                  <c:v>61.84</c:v>
                </c:pt>
                <c:pt idx="2">
                  <c:v>63.46</c:v>
                </c:pt>
                <c:pt idx="3">
                  <c:v>58.73</c:v>
                </c:pt>
                <c:pt idx="4">
                  <c:v>58.54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5-47F4-A6EC-993381F0D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95-47F4-A6EC-993381F0D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C5-4C41-B86F-C157AD52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C5-4C41-B86F-C157AD528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2-41A3-81DB-8C8302BE5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2-41A3-81DB-8C8302BE5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5-4798-9790-EFBC467F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5-4798-9790-EFBC467F5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4-46DA-87BC-2EA90F483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4-46DA-87BC-2EA90F483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4864.4799999999996</c:v>
                </c:pt>
                <c:pt idx="1">
                  <c:v>4290.1099999999997</c:v>
                </c:pt>
                <c:pt idx="2">
                  <c:v>3653.74</c:v>
                </c:pt>
                <c:pt idx="3">
                  <c:v>3093.04</c:v>
                </c:pt>
                <c:pt idx="4">
                  <c:v>2612.34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0-4EA9-A2F5-C925418C2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0-4EA9-A2F5-C925418C2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53.88</c:v>
                </c:pt>
                <c:pt idx="1">
                  <c:v>48.81</c:v>
                </c:pt>
                <c:pt idx="2">
                  <c:v>34.950000000000003</c:v>
                </c:pt>
                <c:pt idx="3">
                  <c:v>37.93</c:v>
                </c:pt>
                <c:pt idx="4">
                  <c:v>48.55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4-4D83-982B-6CF152A4F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4-4D83-982B-6CF152A4F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334.63</c:v>
                </c:pt>
                <c:pt idx="1">
                  <c:v>368.7</c:v>
                </c:pt>
                <c:pt idx="2">
                  <c:v>517.83000000000004</c:v>
                </c:pt>
                <c:pt idx="3">
                  <c:v>471.1</c:v>
                </c:pt>
                <c:pt idx="4">
                  <c:v>375.03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1-45F8-8A11-CDB590D4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1-45F8-8A11-CDB590D4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V44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岩手県　野田村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4027</v>
      </c>
      <c r="AM8" s="37"/>
      <c r="AN8" s="37"/>
      <c r="AO8" s="37"/>
      <c r="AP8" s="37"/>
      <c r="AQ8" s="37"/>
      <c r="AR8" s="37"/>
      <c r="AS8" s="37"/>
      <c r="AT8" s="38">
        <f>データ!T6</f>
        <v>80.8</v>
      </c>
      <c r="AU8" s="38"/>
      <c r="AV8" s="38"/>
      <c r="AW8" s="38"/>
      <c r="AX8" s="38"/>
      <c r="AY8" s="38"/>
      <c r="AZ8" s="38"/>
      <c r="BA8" s="38"/>
      <c r="BB8" s="38">
        <f>データ!U6</f>
        <v>49.84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11.17</v>
      </c>
      <c r="Q10" s="38"/>
      <c r="R10" s="38"/>
      <c r="S10" s="38"/>
      <c r="T10" s="38"/>
      <c r="U10" s="38"/>
      <c r="V10" s="38"/>
      <c r="W10" s="38">
        <f>データ!Q6</f>
        <v>85.85</v>
      </c>
      <c r="X10" s="38"/>
      <c r="Y10" s="38"/>
      <c r="Z10" s="38"/>
      <c r="AA10" s="38"/>
      <c r="AB10" s="38"/>
      <c r="AC10" s="38"/>
      <c r="AD10" s="37">
        <f>データ!R6</f>
        <v>3300</v>
      </c>
      <c r="AE10" s="37"/>
      <c r="AF10" s="37"/>
      <c r="AG10" s="37"/>
      <c r="AH10" s="37"/>
      <c r="AI10" s="37"/>
      <c r="AJ10" s="37"/>
      <c r="AK10" s="2"/>
      <c r="AL10" s="37">
        <f>データ!V6</f>
        <v>447</v>
      </c>
      <c r="AM10" s="37"/>
      <c r="AN10" s="37"/>
      <c r="AO10" s="37"/>
      <c r="AP10" s="37"/>
      <c r="AQ10" s="37"/>
      <c r="AR10" s="37"/>
      <c r="AS10" s="37"/>
      <c r="AT10" s="38">
        <f>データ!W6</f>
        <v>0.18</v>
      </c>
      <c r="AU10" s="38"/>
      <c r="AV10" s="38"/>
      <c r="AW10" s="38"/>
      <c r="AX10" s="38"/>
      <c r="AY10" s="38"/>
      <c r="AZ10" s="38"/>
      <c r="BA10" s="38"/>
      <c r="BB10" s="38">
        <f>データ!X6</f>
        <v>2483.33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117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118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43</v>
      </c>
      <c r="O86" s="12" t="str">
        <f>データ!EO6</f>
        <v>【0.02】</v>
      </c>
    </row>
  </sheetData>
  <sheetProtection algorithmName="SHA-512" hashValue="micHS1L5UFkj6PZXS8fc6/6x3TCxMq9J8w6MSTl0pBcrSQbPUa934yHViyV0uIF+fxYj77wsKST9xN2OwECVDg==" saltValue="w63iqkVCt9+U5IJUhRyLH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2022</v>
      </c>
      <c r="C6" s="19">
        <f t="shared" ref="C6:X6" si="3">C7</f>
        <v>35033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岩手県　野田村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11.17</v>
      </c>
      <c r="Q6" s="20">
        <f t="shared" si="3"/>
        <v>85.85</v>
      </c>
      <c r="R6" s="20">
        <f t="shared" si="3"/>
        <v>3300</v>
      </c>
      <c r="S6" s="20">
        <f t="shared" si="3"/>
        <v>4027</v>
      </c>
      <c r="T6" s="20">
        <f t="shared" si="3"/>
        <v>80.8</v>
      </c>
      <c r="U6" s="20">
        <f t="shared" si="3"/>
        <v>49.84</v>
      </c>
      <c r="V6" s="20">
        <f t="shared" si="3"/>
        <v>447</v>
      </c>
      <c r="W6" s="20">
        <f t="shared" si="3"/>
        <v>0.18</v>
      </c>
      <c r="X6" s="20">
        <f t="shared" si="3"/>
        <v>2483.33</v>
      </c>
      <c r="Y6" s="21">
        <f>IF(Y7="",NA(),Y7)</f>
        <v>63.12</v>
      </c>
      <c r="Z6" s="21">
        <f t="shared" ref="Z6:AH6" si="4">IF(Z7="",NA(),Z7)</f>
        <v>61.84</v>
      </c>
      <c r="AA6" s="21">
        <f t="shared" si="4"/>
        <v>63.46</v>
      </c>
      <c r="AB6" s="21">
        <f t="shared" si="4"/>
        <v>58.73</v>
      </c>
      <c r="AC6" s="21">
        <f t="shared" si="4"/>
        <v>58.54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4864.4799999999996</v>
      </c>
      <c r="BG6" s="21">
        <f t="shared" ref="BG6:BO6" si="7">IF(BG7="",NA(),BG7)</f>
        <v>4290.1099999999997</v>
      </c>
      <c r="BH6" s="21">
        <f t="shared" si="7"/>
        <v>3653.74</v>
      </c>
      <c r="BI6" s="21">
        <f t="shared" si="7"/>
        <v>3093.04</v>
      </c>
      <c r="BJ6" s="21">
        <f t="shared" si="7"/>
        <v>2612.34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53.88</v>
      </c>
      <c r="BR6" s="21">
        <f t="shared" ref="BR6:BZ6" si="8">IF(BR7="",NA(),BR7)</f>
        <v>48.81</v>
      </c>
      <c r="BS6" s="21">
        <f t="shared" si="8"/>
        <v>34.950000000000003</v>
      </c>
      <c r="BT6" s="21">
        <f t="shared" si="8"/>
        <v>37.93</v>
      </c>
      <c r="BU6" s="21">
        <f t="shared" si="8"/>
        <v>48.55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334.63</v>
      </c>
      <c r="CC6" s="21">
        <f t="shared" ref="CC6:CK6" si="9">IF(CC7="",NA(),CC7)</f>
        <v>368.7</v>
      </c>
      <c r="CD6" s="21">
        <f t="shared" si="9"/>
        <v>517.83000000000004</v>
      </c>
      <c r="CE6" s="21">
        <f t="shared" si="9"/>
        <v>471.1</v>
      </c>
      <c r="CF6" s="21">
        <f t="shared" si="9"/>
        <v>375.03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14.53</v>
      </c>
      <c r="CN6" s="21">
        <f t="shared" ref="CN6:CV6" si="10">IF(CN7="",NA(),CN7)</f>
        <v>19.37</v>
      </c>
      <c r="CO6" s="21">
        <f t="shared" si="10"/>
        <v>20.23</v>
      </c>
      <c r="CP6" s="21">
        <f t="shared" si="10"/>
        <v>18.52</v>
      </c>
      <c r="CQ6" s="21">
        <f t="shared" si="10"/>
        <v>17.38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85.53</v>
      </c>
      <c r="CY6" s="21">
        <f t="shared" ref="CY6:DG6" si="11">IF(CY7="",NA(),CY7)</f>
        <v>85.84</v>
      </c>
      <c r="CZ6" s="21">
        <f t="shared" si="11"/>
        <v>85.78</v>
      </c>
      <c r="DA6" s="21">
        <f t="shared" si="11"/>
        <v>86.67</v>
      </c>
      <c r="DB6" s="21">
        <f t="shared" si="11"/>
        <v>87.02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2">
      <c r="A7" s="14"/>
      <c r="B7" s="23">
        <v>2022</v>
      </c>
      <c r="C7" s="23">
        <v>35033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11.17</v>
      </c>
      <c r="Q7" s="24">
        <v>85.85</v>
      </c>
      <c r="R7" s="24">
        <v>3300</v>
      </c>
      <c r="S7" s="24">
        <v>4027</v>
      </c>
      <c r="T7" s="24">
        <v>80.8</v>
      </c>
      <c r="U7" s="24">
        <v>49.84</v>
      </c>
      <c r="V7" s="24">
        <v>447</v>
      </c>
      <c r="W7" s="24">
        <v>0.18</v>
      </c>
      <c r="X7" s="24">
        <v>2483.33</v>
      </c>
      <c r="Y7" s="24">
        <v>63.12</v>
      </c>
      <c r="Z7" s="24">
        <v>61.84</v>
      </c>
      <c r="AA7" s="24">
        <v>63.46</v>
      </c>
      <c r="AB7" s="24">
        <v>58.73</v>
      </c>
      <c r="AC7" s="24">
        <v>58.54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4864.4799999999996</v>
      </c>
      <c r="BG7" s="24">
        <v>4290.1099999999997</v>
      </c>
      <c r="BH7" s="24">
        <v>3653.74</v>
      </c>
      <c r="BI7" s="24">
        <v>3093.04</v>
      </c>
      <c r="BJ7" s="24">
        <v>2612.34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53.88</v>
      </c>
      <c r="BR7" s="24">
        <v>48.81</v>
      </c>
      <c r="BS7" s="24">
        <v>34.950000000000003</v>
      </c>
      <c r="BT7" s="24">
        <v>37.93</v>
      </c>
      <c r="BU7" s="24">
        <v>48.55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334.63</v>
      </c>
      <c r="CC7" s="24">
        <v>368.7</v>
      </c>
      <c r="CD7" s="24">
        <v>517.83000000000004</v>
      </c>
      <c r="CE7" s="24">
        <v>471.1</v>
      </c>
      <c r="CF7" s="24">
        <v>375.03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14.53</v>
      </c>
      <c r="CN7" s="24">
        <v>19.37</v>
      </c>
      <c r="CO7" s="24">
        <v>20.23</v>
      </c>
      <c r="CP7" s="24">
        <v>18.52</v>
      </c>
      <c r="CQ7" s="24">
        <v>17.38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85.53</v>
      </c>
      <c r="CY7" s="24">
        <v>85.84</v>
      </c>
      <c r="CZ7" s="24">
        <v>85.78</v>
      </c>
      <c r="DA7" s="24">
        <v>86.67</v>
      </c>
      <c r="DB7" s="24">
        <v>87.02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2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高田 光晴</cp:lastModifiedBy>
  <dcterms:created xsi:type="dcterms:W3CDTF">2023-12-12T02:52:09Z</dcterms:created>
  <dcterms:modified xsi:type="dcterms:W3CDTF">2024-01-27T00:56:48Z</dcterms:modified>
  <cp:category>
  </cp:category>
</cp:coreProperties>
</file>