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26 経営比較分析表\R5\02_経営比較分析表\03_市町村→県\35033_野田村●\171_公共下水道（法非適用）\"/>
    </mc:Choice>
  </mc:AlternateContent>
  <workbookProtection workbookAlgorithmName="SHA-512" workbookHashValue="x2CG6uw1tktLWfAbEavargH7ZjfgfF4CL2D6nGtll5aqoyetzoUMsH4Ij9ifP6z6CtoT5R8VBSlFJ7dXExKO6A==" workbookSaltValue="aRE60d4679KoS4VjkjsUQ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<sst xmlns="http://schemas.openxmlformats.org/spreadsheetml/2006/main" count="236" uniqueCount="119">
  <si>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</si>
  <si>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</si>
  <si>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</si>
  <si>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</si>
  <si>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</si>
  <si>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</si>
  <si>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</si>
  <si>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</si>
  <si>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</si>
  <si>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</si>
  <si>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</si>
  <si>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</si>
  <si>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</si>
  <si>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</si>
  <si>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</si>
  <si>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</si>
  <si>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</si>
  <si>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</si>
  <si>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</si>
  <si>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</si>
  <si>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</si>
  <si>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</si>
  <si>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</si>
  <si>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</si>
  <si>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</si>
  <si>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</si>
  <si>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</si>
  <si>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</si>
  <si>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</si>
  <si>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</si>
  <si>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</si>
  <si>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</si>
  <si>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</si>
  <si>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</si>
  <si>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</si>
  <si>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</si>
  <si>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</si>
  <si>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</si>
  <si>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</si>
  <si>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</si>
  <si>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</si>
  <si>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</si>
  <si>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</si>
  <si>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</si>
  <si>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</si>
  <si>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</si>
  <si>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</si>
  <si>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</si>
  <si>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</si>
  <si>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</si>
  <si>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</si>
  <si>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</si>
  <si>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</si>
  <si>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</si>
  <si>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</si>
  <si>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</si>
  <si>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</si>
  <si>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</si>
  <si>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</si>
  <si>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</si>
  <si>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</si>
  <si>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</si>
  <si>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</si>
  <si>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</si>
  <si>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</si>
  <si>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</si>
  <si>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</si>
  <si>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</si>
  <si>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</si>
  <si>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</si>
  <si>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</si>
  <si>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</si>
  <si>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</si>
  <si>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</si>
  <si>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</si>
  <si>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</si>
  <si>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</si>
  <si>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</si>
  <si>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</si>
  <si>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</si>
  <si>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</si>
  <si>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</si>
  <si>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</si>
  <si>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</si>
  <si>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</si>
  <si>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</si>
  <si>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</si>
  <si>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</si>
  <si>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</si>
  <si>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</si>
  <si>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</si>
  <si>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</si>
  <si>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</si>
  <si>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</si>
  <si>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</si>
  <si>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</si>
  <si>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</si>
  <si>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</si>
  <si>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野田村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</si>
  <si>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</si>
  <si>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</si>
  <si>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</si>
  <si>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</si>
  <si>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</si>
  <si>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</si>
  <si>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</si>
  <si>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</si>
  <si>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</si>
  <si>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</si>
  <si>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</si>
  <si>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</si>
  <si>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</si>
  <si>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</si>
  <si>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</si>
  <si>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</si>
  <si>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</si>
  <si>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供用開始から21年経過していることから、今後、老朽化による修繕が見込まれるため、適期の老朽化対策に努めます。</t>
    <phoneticPr fontId="4"/>
  </si>
  <si>
    <t>　下水道及び下水道処理施設は、水環境を守るために不可欠な施設です。
　将来にわたり継続的に維持するために、適正な使用料収入の確保及び汚水処理費の削減に努め、経営の健全化を図ります。</t>
    <phoneticPr fontId="4"/>
  </si>
  <si>
    <t>　収益的収支比率は、前年と比較して増加しておりますが、地方債償還金の増及び総収益の減が原因と考えられます。
　企業債残高対事業規模比率は、企業債の発行状況が原因でありますが、大規模な建設改良事業が令和6年度までとなっていることから、今後の償還により、下がっていくものと見込まれます。
　経費回収率は、類似団体を下回っております。地方債の償還には、一般財源の繰入に依存せざるを得ない状況にありますが、今後も可能な限り経営改善に努めます。
　汚水処理原価は、類似団体を上回っているため、適正化に努めます。
　施設利用率は、類似団体を上回っておりますが、経営の健全化のため、更なる接続率の向上に努めます。
　水洗化率は、類似団体を下回っているため、接続推進に努めます。</t>
    <rPh sb="10" eb="12">
      <t>ゼンネン</t>
    </rPh>
    <rPh sb="13" eb="15">
      <t>ヒカク</t>
    </rPh>
    <rPh sb="17" eb="19">
      <t>ゾウカ</t>
    </rPh>
    <rPh sb="87" eb="90">
      <t>ダイキボ</t>
    </rPh>
    <rPh sb="91" eb="97">
      <t>ケンセツカイリョウジギョウ</t>
    </rPh>
    <rPh sb="98" eb="100">
      <t>レイワ</t>
    </rPh>
    <rPh sb="101" eb="10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</si>
</sst>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0-44D6-8928-98B8E35B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0.15</c:v>
                </c:pt>
                <c:pt idx="2">
                  <c:v>1.65</c:v>
                </c:pt>
                <c:pt idx="3">
                  <c:v>0.14000000000000001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0-44D6-8928-98B8E35B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32.92</c:v>
                </c:pt>
                <c:pt idx="2">
                  <c:v>40.33</c:v>
                </c:pt>
                <c:pt idx="3">
                  <c:v>85.75</c:v>
                </c:pt>
                <c:pt idx="4">
                  <c:v>84.17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7-41EC-A613-8DE361921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52.58</c:v>
                </c:pt>
                <c:pt idx="1">
                  <c:v>50.94</c:v>
                </c:pt>
                <c:pt idx="2">
                  <c:v>50.53</c:v>
                </c:pt>
                <c:pt idx="3">
                  <c:v>51.42</c:v>
                </c:pt>
                <c:pt idx="4">
                  <c:v>48.95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7-41EC-A613-8DE361921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70.05</c:v>
                </c:pt>
                <c:pt idx="1">
                  <c:v>68.209999999999994</c:v>
                </c:pt>
                <c:pt idx="2">
                  <c:v>69.58</c:v>
                </c:pt>
                <c:pt idx="3">
                  <c:v>68.260000000000005</c:v>
                </c:pt>
                <c:pt idx="4">
                  <c:v>68.849999999999994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2-464A-8877-4D84E1BA9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83.02</c:v>
                </c:pt>
                <c:pt idx="1">
                  <c:v>82.55</c:v>
                </c:pt>
                <c:pt idx="2">
                  <c:v>82.08</c:v>
                </c:pt>
                <c:pt idx="3">
                  <c:v>81.34</c:v>
                </c:pt>
                <c:pt idx="4">
                  <c:v>81.14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2-464A-8877-4D84E1BA9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58.8</c:v>
                </c:pt>
                <c:pt idx="1">
                  <c:v>71.95</c:v>
                </c:pt>
                <c:pt idx="2">
                  <c:v>61.21</c:v>
                </c:pt>
                <c:pt idx="3">
                  <c:v>52.36</c:v>
                </c:pt>
                <c:pt idx="4">
                  <c:v>59.41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9-4939-82A9-61A3A9AED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9-4939-82A9-61A3A9AED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1-4BAD-9BA8-F8C834A96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1-4BAD-9BA8-F8C834A96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1-4A88-A1CB-CE465929B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1-4A88-A1CB-CE465929B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3-4E3E-ADD6-0128487EF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B3-4E3E-ADD6-0128487EF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6-480D-B62D-D23E0C735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D6-480D-B62D-D23E0C735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3966.67</c:v>
                </c:pt>
                <c:pt idx="1">
                  <c:v>4559.53</c:v>
                </c:pt>
                <c:pt idx="2">
                  <c:v>4352.32</c:v>
                </c:pt>
                <c:pt idx="3">
                  <c:v>4371.6499999999996</c:v>
                </c:pt>
                <c:pt idx="4">
                  <c:v>4160.8599999999997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6-4263-A148-1A93F5E7F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958.81</c:v>
                </c:pt>
                <c:pt idx="1">
                  <c:v>1001.3</c:v>
                </c:pt>
                <c:pt idx="2">
                  <c:v>1050.51</c:v>
                </c:pt>
                <c:pt idx="3">
                  <c:v>1102.01</c:v>
                </c:pt>
                <c:pt idx="4">
                  <c:v>987.36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06-4263-A148-1A93F5E7F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52.71</c:v>
                </c:pt>
                <c:pt idx="1">
                  <c:v>51.57</c:v>
                </c:pt>
                <c:pt idx="2">
                  <c:v>44.87</c:v>
                </c:pt>
                <c:pt idx="3">
                  <c:v>42.52</c:v>
                </c:pt>
                <c:pt idx="4">
                  <c:v>54.11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1-47E5-9BED-CC4B1E99B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82.88</c:v>
                </c:pt>
                <c:pt idx="1">
                  <c:v>81.88</c:v>
                </c:pt>
                <c:pt idx="2">
                  <c:v>82.65</c:v>
                </c:pt>
                <c:pt idx="3">
                  <c:v>82.55</c:v>
                </c:pt>
                <c:pt idx="4">
                  <c:v>83.55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1-47E5-9BED-CC4B1E99B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352.01</c:v>
                </c:pt>
                <c:pt idx="1">
                  <c:v>363.67</c:v>
                </c:pt>
                <c:pt idx="2">
                  <c:v>423.42</c:v>
                </c:pt>
                <c:pt idx="3">
                  <c:v>451.3</c:v>
                </c:pt>
                <c:pt idx="4">
                  <c:v>355.77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A-47A9-9B78-2B5F535B1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190.99</c:v>
                </c:pt>
                <c:pt idx="1">
                  <c:v>187.55</c:v>
                </c:pt>
                <c:pt idx="2">
                  <c:v>186.3</c:v>
                </c:pt>
                <c:pt idx="3">
                  <c:v>188.38</c:v>
                </c:pt>
                <c:pt idx="4">
                  <c:v>185.98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A-47A9-9B78-2B5F535B1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岩手県　野田村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Cc2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4027</v>
      </c>
      <c r="AM8" s="45"/>
      <c r="AN8" s="45"/>
      <c r="AO8" s="45"/>
      <c r="AP8" s="45"/>
      <c r="AQ8" s="45"/>
      <c r="AR8" s="45"/>
      <c r="AS8" s="45"/>
      <c r="AT8" s="46">
        <f>データ!T6</f>
        <v>80.8</v>
      </c>
      <c r="AU8" s="46"/>
      <c r="AV8" s="46"/>
      <c r="AW8" s="46"/>
      <c r="AX8" s="46"/>
      <c r="AY8" s="46"/>
      <c r="AZ8" s="46"/>
      <c r="BA8" s="46"/>
      <c r="BB8" s="46">
        <f>データ!U6</f>
        <v>49.84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72.84</v>
      </c>
      <c r="Q10" s="46"/>
      <c r="R10" s="46"/>
      <c r="S10" s="46"/>
      <c r="T10" s="46"/>
      <c r="U10" s="46"/>
      <c r="V10" s="46"/>
      <c r="W10" s="46">
        <f>データ!Q6</f>
        <v>94.42</v>
      </c>
      <c r="X10" s="46"/>
      <c r="Y10" s="46"/>
      <c r="Z10" s="46"/>
      <c r="AA10" s="46"/>
      <c r="AB10" s="46"/>
      <c r="AC10" s="46"/>
      <c r="AD10" s="45">
        <f>データ!R6</f>
        <v>3300</v>
      </c>
      <c r="AE10" s="45"/>
      <c r="AF10" s="45"/>
      <c r="AG10" s="45"/>
      <c r="AH10" s="45"/>
      <c r="AI10" s="45"/>
      <c r="AJ10" s="45"/>
      <c r="AK10" s="2"/>
      <c r="AL10" s="45">
        <f>データ!V6</f>
        <v>2915</v>
      </c>
      <c r="AM10" s="45"/>
      <c r="AN10" s="45"/>
      <c r="AO10" s="45"/>
      <c r="AP10" s="45"/>
      <c r="AQ10" s="45"/>
      <c r="AR10" s="45"/>
      <c r="AS10" s="45"/>
      <c r="AT10" s="46">
        <f>データ!W6</f>
        <v>1.04</v>
      </c>
      <c r="AU10" s="46"/>
      <c r="AV10" s="46"/>
      <c r="AW10" s="46"/>
      <c r="AX10" s="46"/>
      <c r="AY10" s="46"/>
      <c r="AZ10" s="46"/>
      <c r="BA10" s="46"/>
      <c r="BB10" s="46">
        <f>データ!X6</f>
        <v>2802.88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0" t="s">
        <v>118</v>
      </c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0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0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0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0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0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0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0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0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0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0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0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0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0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0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0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0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0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0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0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0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0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0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0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0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3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【652.82】</v>
      </c>
      <c r="I86" s="12" t="str">
        <f>データ!CA6</f>
        <v>【97.61】</v>
      </c>
      <c r="J86" s="12" t="str">
        <f>データ!CL6</f>
        <v>【138.29】</v>
      </c>
      <c r="K86" s="12" t="str">
        <f>データ!CW6</f>
        <v>【59.10】</v>
      </c>
      <c r="L86" s="12" t="str">
        <f>データ!DH6</f>
        <v>【95.82】</v>
      </c>
      <c r="M86" s="12" t="s">
        <v>44</v>
      </c>
      <c r="N86" s="12" t="s">
        <v>44</v>
      </c>
      <c r="O86" s="12" t="str">
        <f>データ!EO6</f>
        <v>【0.23】</v>
      </c>
    </row>
  </sheetData>
  <sheetProtection algorithmName="SHA-512" hashValue="8yumWL6azsEi35VCOn48nw2aw2X0T0EQF+fgB/StcsDwCYDGSeJR6MqA2OXf8oDk0/FlsKaHpg92NAg2Z9PgYg==" saltValue="XMU6xZbr/PeyRoF44S69B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35033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岩手県　野田村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72.84</v>
      </c>
      <c r="Q6" s="20">
        <f t="shared" si="3"/>
        <v>94.42</v>
      </c>
      <c r="R6" s="20">
        <f t="shared" si="3"/>
        <v>3300</v>
      </c>
      <c r="S6" s="20">
        <f t="shared" si="3"/>
        <v>4027</v>
      </c>
      <c r="T6" s="20">
        <f t="shared" si="3"/>
        <v>80.8</v>
      </c>
      <c r="U6" s="20">
        <f t="shared" si="3"/>
        <v>49.84</v>
      </c>
      <c r="V6" s="20">
        <f t="shared" si="3"/>
        <v>2915</v>
      </c>
      <c r="W6" s="20">
        <f t="shared" si="3"/>
        <v>1.04</v>
      </c>
      <c r="X6" s="20">
        <f t="shared" si="3"/>
        <v>2802.88</v>
      </c>
      <c r="Y6" s="21">
        <f>IF(Y7="",NA(),Y7)</f>
        <v>58.8</v>
      </c>
      <c r="Z6" s="21">
        <f t="shared" ref="Z6:AH6" si="4">IF(Z7="",NA(),Z7)</f>
        <v>71.95</v>
      </c>
      <c r="AA6" s="21">
        <f t="shared" si="4"/>
        <v>61.21</v>
      </c>
      <c r="AB6" s="21">
        <f t="shared" si="4"/>
        <v>52.36</v>
      </c>
      <c r="AC6" s="21">
        <f t="shared" si="4"/>
        <v>59.41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3966.67</v>
      </c>
      <c r="BG6" s="21">
        <f t="shared" ref="BG6:BO6" si="7">IF(BG7="",NA(),BG7)</f>
        <v>4559.53</v>
      </c>
      <c r="BH6" s="21">
        <f t="shared" si="7"/>
        <v>4352.32</v>
      </c>
      <c r="BI6" s="21">
        <f t="shared" si="7"/>
        <v>4371.6499999999996</v>
      </c>
      <c r="BJ6" s="21">
        <f t="shared" si="7"/>
        <v>4160.8599999999997</v>
      </c>
      <c r="BK6" s="21">
        <f t="shared" si="7"/>
        <v>958.81</v>
      </c>
      <c r="BL6" s="21">
        <f t="shared" si="7"/>
        <v>1001.3</v>
      </c>
      <c r="BM6" s="21">
        <f t="shared" si="7"/>
        <v>1050.51</v>
      </c>
      <c r="BN6" s="21">
        <f t="shared" si="7"/>
        <v>1102.01</v>
      </c>
      <c r="BO6" s="21">
        <f t="shared" si="7"/>
        <v>987.36</v>
      </c>
      <c r="BP6" s="20" t="str">
        <f>IF(BP7="","",IF(BP7="-","【-】","【"&amp;SUBSTITUTE(TEXT(BP7,"#,##0.00"),"-","△")&amp;"】"))</f>
        <v>【652.82】</v>
      </c>
      <c r="BQ6" s="21">
        <f>IF(BQ7="",NA(),BQ7)</f>
        <v>52.71</v>
      </c>
      <c r="BR6" s="21">
        <f t="shared" ref="BR6:BZ6" si="8">IF(BR7="",NA(),BR7)</f>
        <v>51.57</v>
      </c>
      <c r="BS6" s="21">
        <f t="shared" si="8"/>
        <v>44.87</v>
      </c>
      <c r="BT6" s="21">
        <f t="shared" si="8"/>
        <v>42.52</v>
      </c>
      <c r="BU6" s="21">
        <f t="shared" si="8"/>
        <v>54.11</v>
      </c>
      <c r="BV6" s="21">
        <f t="shared" si="8"/>
        <v>82.88</v>
      </c>
      <c r="BW6" s="21">
        <f t="shared" si="8"/>
        <v>81.88</v>
      </c>
      <c r="BX6" s="21">
        <f t="shared" si="8"/>
        <v>82.65</v>
      </c>
      <c r="BY6" s="21">
        <f t="shared" si="8"/>
        <v>82.55</v>
      </c>
      <c r="BZ6" s="21">
        <f t="shared" si="8"/>
        <v>83.55</v>
      </c>
      <c r="CA6" s="20" t="str">
        <f>IF(CA7="","",IF(CA7="-","【-】","【"&amp;SUBSTITUTE(TEXT(CA7,"#,##0.00"),"-","△")&amp;"】"))</f>
        <v>【97.61】</v>
      </c>
      <c r="CB6" s="21">
        <f>IF(CB7="",NA(),CB7)</f>
        <v>352.01</v>
      </c>
      <c r="CC6" s="21">
        <f t="shared" ref="CC6:CK6" si="9">IF(CC7="",NA(),CC7)</f>
        <v>363.67</v>
      </c>
      <c r="CD6" s="21">
        <f t="shared" si="9"/>
        <v>423.42</v>
      </c>
      <c r="CE6" s="21">
        <f t="shared" si="9"/>
        <v>451.3</v>
      </c>
      <c r="CF6" s="21">
        <f t="shared" si="9"/>
        <v>355.77</v>
      </c>
      <c r="CG6" s="21">
        <f t="shared" si="9"/>
        <v>190.99</v>
      </c>
      <c r="CH6" s="21">
        <f t="shared" si="9"/>
        <v>187.55</v>
      </c>
      <c r="CI6" s="21">
        <f t="shared" si="9"/>
        <v>186.3</v>
      </c>
      <c r="CJ6" s="21">
        <f t="shared" si="9"/>
        <v>188.38</v>
      </c>
      <c r="CK6" s="21">
        <f t="shared" si="9"/>
        <v>185.98</v>
      </c>
      <c r="CL6" s="20" t="str">
        <f>IF(CL7="","",IF(CL7="-","【-】","【"&amp;SUBSTITUTE(TEXT(CL7,"#,##0.00"),"-","△")&amp;"】"))</f>
        <v>【138.29】</v>
      </c>
      <c r="CM6" s="20">
        <f>IF(CM7="",NA(),CM7)</f>
        <v>0</v>
      </c>
      <c r="CN6" s="21">
        <f t="shared" ref="CN6:CV6" si="10">IF(CN7="",NA(),CN7)</f>
        <v>32.92</v>
      </c>
      <c r="CO6" s="21">
        <f t="shared" si="10"/>
        <v>40.33</v>
      </c>
      <c r="CP6" s="21">
        <f t="shared" si="10"/>
        <v>85.75</v>
      </c>
      <c r="CQ6" s="21">
        <f t="shared" si="10"/>
        <v>84.17</v>
      </c>
      <c r="CR6" s="21">
        <f t="shared" si="10"/>
        <v>52.58</v>
      </c>
      <c r="CS6" s="21">
        <f t="shared" si="10"/>
        <v>50.94</v>
      </c>
      <c r="CT6" s="21">
        <f t="shared" si="10"/>
        <v>50.53</v>
      </c>
      <c r="CU6" s="21">
        <f t="shared" si="10"/>
        <v>51.42</v>
      </c>
      <c r="CV6" s="21">
        <f t="shared" si="10"/>
        <v>48.95</v>
      </c>
      <c r="CW6" s="20" t="str">
        <f>IF(CW7="","",IF(CW7="-","【-】","【"&amp;SUBSTITUTE(TEXT(CW7,"#,##0.00"),"-","△")&amp;"】"))</f>
        <v>【59.10】</v>
      </c>
      <c r="CX6" s="21">
        <f>IF(CX7="",NA(),CX7)</f>
        <v>70.05</v>
      </c>
      <c r="CY6" s="21">
        <f t="shared" ref="CY6:DG6" si="11">IF(CY7="",NA(),CY7)</f>
        <v>68.209999999999994</v>
      </c>
      <c r="CZ6" s="21">
        <f t="shared" si="11"/>
        <v>69.58</v>
      </c>
      <c r="DA6" s="21">
        <f t="shared" si="11"/>
        <v>68.260000000000005</v>
      </c>
      <c r="DB6" s="21">
        <f t="shared" si="11"/>
        <v>68.849999999999994</v>
      </c>
      <c r="DC6" s="21">
        <f t="shared" si="11"/>
        <v>83.02</v>
      </c>
      <c r="DD6" s="21">
        <f t="shared" si="11"/>
        <v>82.55</v>
      </c>
      <c r="DE6" s="21">
        <f t="shared" si="11"/>
        <v>82.08</v>
      </c>
      <c r="DF6" s="21">
        <f t="shared" si="11"/>
        <v>81.34</v>
      </c>
      <c r="DG6" s="21">
        <f t="shared" si="11"/>
        <v>81.14</v>
      </c>
      <c r="DH6" s="20" t="str">
        <f>IF(DH7="","",IF(DH7="-","【-】","【"&amp;SUBSTITUTE(TEXT(DH7,"#,##0.00"),"-","△")&amp;"】"))</f>
        <v>【95.82】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0.15</v>
      </c>
      <c r="EL6" s="21">
        <f t="shared" si="14"/>
        <v>1.65</v>
      </c>
      <c r="EM6" s="21">
        <f t="shared" si="14"/>
        <v>0.14000000000000001</v>
      </c>
      <c r="EN6" s="21">
        <f t="shared" si="14"/>
        <v>0.08</v>
      </c>
      <c r="EO6" s="20" t="str">
        <f>IF(EO7="","",IF(EO7="-","【-】","【"&amp;SUBSTITUTE(TEXT(EO7,"#,##0.00"),"-","△")&amp;"】"))</f>
        <v>【0.23】</v>
      </c>
    </row>
    <row r="7" spans="1:145" s="22" customFormat="1" x14ac:dyDescent="0.15">
      <c r="A7" s="14"/>
      <c r="B7" s="23">
        <v>2022</v>
      </c>
      <c r="C7" s="23">
        <v>35033</v>
      </c>
      <c r="D7" s="23">
        <v>47</v>
      </c>
      <c r="E7" s="23">
        <v>17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72.84</v>
      </c>
      <c r="Q7" s="24">
        <v>94.42</v>
      </c>
      <c r="R7" s="24">
        <v>3300</v>
      </c>
      <c r="S7" s="24">
        <v>4027</v>
      </c>
      <c r="T7" s="24">
        <v>80.8</v>
      </c>
      <c r="U7" s="24">
        <v>49.84</v>
      </c>
      <c r="V7" s="24">
        <v>2915</v>
      </c>
      <c r="W7" s="24">
        <v>1.04</v>
      </c>
      <c r="X7" s="24">
        <v>2802.88</v>
      </c>
      <c r="Y7" s="24">
        <v>58.8</v>
      </c>
      <c r="Z7" s="24">
        <v>71.95</v>
      </c>
      <c r="AA7" s="24">
        <v>61.21</v>
      </c>
      <c r="AB7" s="24">
        <v>52.36</v>
      </c>
      <c r="AC7" s="24">
        <v>59.41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3966.67</v>
      </c>
      <c r="BG7" s="24">
        <v>4559.53</v>
      </c>
      <c r="BH7" s="24">
        <v>4352.32</v>
      </c>
      <c r="BI7" s="24">
        <v>4371.6499999999996</v>
      </c>
      <c r="BJ7" s="24">
        <v>4160.8599999999997</v>
      </c>
      <c r="BK7" s="24">
        <v>958.81</v>
      </c>
      <c r="BL7" s="24">
        <v>1001.3</v>
      </c>
      <c r="BM7" s="24">
        <v>1050.51</v>
      </c>
      <c r="BN7" s="24">
        <v>1102.01</v>
      </c>
      <c r="BO7" s="24">
        <v>987.36</v>
      </c>
      <c r="BP7" s="24">
        <v>652.82000000000005</v>
      </c>
      <c r="BQ7" s="24">
        <v>52.71</v>
      </c>
      <c r="BR7" s="24">
        <v>51.57</v>
      </c>
      <c r="BS7" s="24">
        <v>44.87</v>
      </c>
      <c r="BT7" s="24">
        <v>42.52</v>
      </c>
      <c r="BU7" s="24">
        <v>54.11</v>
      </c>
      <c r="BV7" s="24">
        <v>82.88</v>
      </c>
      <c r="BW7" s="24">
        <v>81.88</v>
      </c>
      <c r="BX7" s="24">
        <v>82.65</v>
      </c>
      <c r="BY7" s="24">
        <v>82.55</v>
      </c>
      <c r="BZ7" s="24">
        <v>83.55</v>
      </c>
      <c r="CA7" s="24">
        <v>97.61</v>
      </c>
      <c r="CB7" s="24">
        <v>352.01</v>
      </c>
      <c r="CC7" s="24">
        <v>363.67</v>
      </c>
      <c r="CD7" s="24">
        <v>423.42</v>
      </c>
      <c r="CE7" s="24">
        <v>451.3</v>
      </c>
      <c r="CF7" s="24">
        <v>355.77</v>
      </c>
      <c r="CG7" s="24">
        <v>190.99</v>
      </c>
      <c r="CH7" s="24">
        <v>187.55</v>
      </c>
      <c r="CI7" s="24">
        <v>186.3</v>
      </c>
      <c r="CJ7" s="24">
        <v>188.38</v>
      </c>
      <c r="CK7" s="24">
        <v>185.98</v>
      </c>
      <c r="CL7" s="24">
        <v>138.29</v>
      </c>
      <c r="CM7" s="24">
        <v>0</v>
      </c>
      <c r="CN7" s="24">
        <v>32.92</v>
      </c>
      <c r="CO7" s="24">
        <v>40.33</v>
      </c>
      <c r="CP7" s="24">
        <v>85.75</v>
      </c>
      <c r="CQ7" s="24">
        <v>84.17</v>
      </c>
      <c r="CR7" s="24">
        <v>52.58</v>
      </c>
      <c r="CS7" s="24">
        <v>50.94</v>
      </c>
      <c r="CT7" s="24">
        <v>50.53</v>
      </c>
      <c r="CU7" s="24">
        <v>51.42</v>
      </c>
      <c r="CV7" s="24">
        <v>48.95</v>
      </c>
      <c r="CW7" s="24">
        <v>59.1</v>
      </c>
      <c r="CX7" s="24">
        <v>70.05</v>
      </c>
      <c r="CY7" s="24">
        <v>68.209999999999994</v>
      </c>
      <c r="CZ7" s="24">
        <v>69.58</v>
      </c>
      <c r="DA7" s="24">
        <v>68.260000000000005</v>
      </c>
      <c r="DB7" s="24">
        <v>68.849999999999994</v>
      </c>
      <c r="DC7" s="24">
        <v>83.02</v>
      </c>
      <c r="DD7" s="24">
        <v>82.55</v>
      </c>
      <c r="DE7" s="24">
        <v>82.08</v>
      </c>
      <c r="DF7" s="24">
        <v>81.34</v>
      </c>
      <c r="DG7" s="24">
        <v>81.14</v>
      </c>
      <c r="DH7" s="24">
        <v>95.82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0.15</v>
      </c>
      <c r="EL7" s="24">
        <v>1.65</v>
      </c>
      <c r="EM7" s="24">
        <v>0.14000000000000001</v>
      </c>
      <c r="EN7" s="24">
        <v>0.08</v>
      </c>
      <c r="EO7" s="24">
        <v>0.23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099969</cp:lastModifiedBy>
  <dcterms:created xsi:type="dcterms:W3CDTF">2023-12-12T02:46:13Z</dcterms:created>
  <dcterms:modified xsi:type="dcterms:W3CDTF">2024-02-19T02:20:29Z</dcterms:modified>
  <cp:category>
  </cp:category>
</cp:coreProperties>
</file>