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n53fl01\terastation\soumu\総務グループ\財政データ\R5財政データ\R5公営企業関係\240117_公営企業に係る経営比較分析表（令和４年度決算）の分析等について（依頼）\10_各課回答\"/>
    </mc:Choice>
  </mc:AlternateContent>
  <xr:revisionPtr revIDLastSave="0" documentId="13_ncr:1_{E5146ADD-B2F1-4D04-85FC-BEF50E63B70E}" xr6:coauthVersionLast="36" xr6:coauthVersionMax="36" xr10:uidLastSave="{00000000-0000-0000-0000-000000000000}"/>
  <workbookProtection workbookAlgorithmName="SHA-512" workbookHashValue="M2mGHTET/n4Uhw3NNXwu0yhJROP+Vk6GSm2BHO2whBetWEN50YZGP47AGwKrELAoBCd0hM+qQJNN7vvXB0Gr2A==" workbookSaltValue="x4Rnf+pFKkso2A1ChXxAU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L10" i="4"/>
  <c r="AD10" i="4"/>
  <c r="P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<sst xmlns="http://schemas.openxmlformats.org/spreadsheetml/2006/main" count="236" uniqueCount="120">
  <si>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</si>
  <si>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</si>
  <si>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</si>
  <si>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</si>
  <si>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</si>
  <si>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</si>
  <si>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</si>
  <si>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</si>
  <si>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</si>
  <si>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</si>
  <si>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</si>
  <si>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</si>
  <si>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</si>
  <si>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</si>
  <si>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</si>
  <si>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</si>
  <si>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</si>
  <si>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</si>
  <si>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</si>
  <si>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</si>
  <si>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</si>
  <si>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</si>
  <si>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</si>
  <si>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</si>
  <si>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</si>
  <si>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</si>
  <si>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</si>
  <si>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</si>
  <si>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</si>
  <si>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</si>
  <si>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</si>
  <si>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</si>
  <si>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</si>
  <si>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</si>
  <si>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</si>
  <si>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</si>
  <si>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</si>
  <si>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</si>
  <si>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</si>
  <si>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</si>
  <si>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</si>
  <si>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</si>
  <si>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</si>
  <si>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</si>
  <si>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</si>
  <si>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</si>
  <si>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</si>
  <si>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</si>
  <si>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</si>
  <si>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</si>
  <si>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</si>
  <si>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</si>
  <si>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</si>
  <si>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</si>
  <si>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</si>
  <si>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</si>
  <si>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</si>
  <si>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</si>
  <si>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</si>
  <si>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</si>
  <si>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</si>
  <si>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</si>
  <si>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</si>
  <si>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</si>
  <si>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</si>
  <si>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</si>
  <si>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</si>
  <si>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</si>
  <si>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</si>
  <si>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</si>
  <si>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</si>
  <si>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</si>
  <si>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</si>
  <si>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</si>
  <si>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</si>
  <si>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</si>
  <si>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</si>
  <si>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</si>
  <si>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</si>
  <si>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</si>
  <si>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</si>
  <si>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</si>
  <si>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</si>
  <si>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</si>
  <si>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</si>
  <si>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</si>
  <si>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</si>
  <si>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</si>
  <si>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</si>
  <si>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</si>
  <si>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</si>
  <si>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</si>
  <si>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</si>
  <si>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</si>
  <si>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</si>
  <si>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</si>
  <si>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</si>
  <si>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</si>
  <si>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</si>
  <si>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</si>
  <si>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</si>
  <si>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</si>
  <si>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</si>
  <si>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</si>
  <si>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</si>
  <si>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</si>
  <si>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</si>
  <si>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</si>
  <si>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</si>
  <si>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</si>
  <si>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</si>
  <si>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</si>
  <si>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</si>
  <si>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</si>
  <si>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</si>
  <si>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</si>
  <si>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</si>
  <si>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当町の施設は供用開始から17年が経過していますが、法定耐用年数に到達した管きょ等はまだ無いため、今後の状況に応じて検討します。
　機械設備等は耐用年数に達しているものもありますが、大きな故障は発生していません。今後も点検を実施していくほか、ストックマネジメント計画を作成し、計画的な長寿命化と更新に努めます。</t>
    <rPh sb="1" eb="3">
      <t>トウチョウ</t>
    </rPh>
    <rPh sb="4" eb="6">
      <t>シセツ</t>
    </rPh>
    <rPh sb="7" eb="11">
      <t>キョウヨウカイシ</t>
    </rPh>
    <rPh sb="15" eb="16">
      <t>ネン</t>
    </rPh>
    <rPh sb="17" eb="19">
      <t>ケイカ</t>
    </rPh>
    <rPh sb="26" eb="33">
      <t>ホウテイタイヨ</t>
    </rPh>
    <rPh sb="33" eb="35">
      <t>トウタツ</t>
    </rPh>
    <rPh sb="37" eb="38">
      <t>カン</t>
    </rPh>
    <rPh sb="40" eb="41">
      <t>トウ</t>
    </rPh>
    <rPh sb="44" eb="45">
      <t>ナ</t>
    </rPh>
    <rPh sb="49" eb="51">
      <t>コンゴ</t>
    </rPh>
    <rPh sb="52" eb="54">
      <t>ジョウキョウ</t>
    </rPh>
    <rPh sb="55" eb="56">
      <t>オウ</t>
    </rPh>
    <rPh sb="58" eb="60">
      <t>ケントウ</t>
    </rPh>
    <rPh sb="66" eb="71">
      <t>キカイセツビトウ</t>
    </rPh>
    <rPh sb="72" eb="76">
      <t>タイヨウネンスウ</t>
    </rPh>
    <rPh sb="77" eb="78">
      <t>タッ</t>
    </rPh>
    <rPh sb="91" eb="92">
      <t>オオ</t>
    </rPh>
    <rPh sb="94" eb="96">
      <t>コショウ</t>
    </rPh>
    <rPh sb="97" eb="99">
      <t>ハッセイ</t>
    </rPh>
    <rPh sb="106" eb="108">
      <t>コンゴ</t>
    </rPh>
    <rPh sb="109" eb="111">
      <t>テンケン</t>
    </rPh>
    <rPh sb="112" eb="114">
      <t>ジッシ</t>
    </rPh>
    <rPh sb="131" eb="133">
      <t>ケイカク</t>
    </rPh>
    <rPh sb="134" eb="136">
      <t>サクセイ</t>
    </rPh>
    <rPh sb="138" eb="140">
      <t>ケイカク</t>
    </rPh>
    <rPh sb="140" eb="141">
      <t>テキ</t>
    </rPh>
    <rPh sb="142" eb="146">
      <t>チョウジュミョウカ</t>
    </rPh>
    <rPh sb="147" eb="149">
      <t>コウシン</t>
    </rPh>
    <rPh sb="150" eb="151">
      <t>ツト</t>
    </rPh>
    <phoneticPr fontId="4"/>
  </si>
  <si>
    <t>　類似団体と比べて、経費回収率や施設利用率が低く汚水処理原価が高い状況にあります。主な原因は水洗化率が低いことにあり、広報誌等を活用していますが、他の手段も検討しながら、接続率の向上に努めます。
　今後も令和８年度までの「軽米町下水道事業経営戦略」を基本としながら、下水道施設全体の中長期的な状態予測に基づく修繕により、改築更新経費の削減に努めます。</t>
    <rPh sb="1" eb="5">
      <t>ルイジダンタイ</t>
    </rPh>
    <rPh sb="6" eb="7">
      <t>クラ</t>
    </rPh>
    <rPh sb="10" eb="15">
      <t>ケイヒカイシュウリツ</t>
    </rPh>
    <rPh sb="16" eb="21">
      <t>シセツリヨウリツ</t>
    </rPh>
    <rPh sb="22" eb="23">
      <t>ヒク</t>
    </rPh>
    <rPh sb="24" eb="30">
      <t>オスイショリゲンカ</t>
    </rPh>
    <rPh sb="31" eb="32">
      <t>タカ</t>
    </rPh>
    <rPh sb="33" eb="35">
      <t>ジョウキョウ</t>
    </rPh>
    <rPh sb="41" eb="42">
      <t>オモ</t>
    </rPh>
    <rPh sb="43" eb="45">
      <t>ゲンイン</t>
    </rPh>
    <rPh sb="46" eb="50">
      <t>スイセンカリツ</t>
    </rPh>
    <rPh sb="51" eb="52">
      <t>ヒク</t>
    </rPh>
    <rPh sb="59" eb="63">
      <t>コウホウシトウ</t>
    </rPh>
    <rPh sb="64" eb="66">
      <t>カツヨウ</t>
    </rPh>
    <rPh sb="73" eb="74">
      <t>タ</t>
    </rPh>
    <rPh sb="75" eb="77">
      <t>シュダン</t>
    </rPh>
    <rPh sb="78" eb="80">
      <t>ケントウ</t>
    </rPh>
    <rPh sb="85" eb="88">
      <t>セツゾクリツ</t>
    </rPh>
    <rPh sb="89" eb="91">
      <t>コウジョウ</t>
    </rPh>
    <rPh sb="92" eb="93">
      <t>ツト</t>
    </rPh>
    <rPh sb="99" eb="101">
      <t>コンゴ</t>
    </rPh>
    <rPh sb="102" eb="104">
      <t>レイワ</t>
    </rPh>
    <rPh sb="105" eb="107">
      <t>ネンド</t>
    </rPh>
    <rPh sb="111" eb="123">
      <t>カルマイマチゲスイドウジギョウケイエイセンリャク</t>
    </rPh>
    <rPh sb="125" eb="127">
      <t>キホン</t>
    </rPh>
    <rPh sb="133" eb="140">
      <t>ゲスイドウシセツゼンタイ</t>
    </rPh>
    <rPh sb="141" eb="145">
      <t>チュウチョウキテキ</t>
    </rPh>
    <rPh sb="146" eb="150">
      <t>ジョウタイヨソク</t>
    </rPh>
    <rPh sb="151" eb="152">
      <t>モト</t>
    </rPh>
    <rPh sb="154" eb="156">
      <t>シュウゼン</t>
    </rPh>
    <rPh sb="160" eb="166">
      <t>カイチクコウシンケイヒ</t>
    </rPh>
    <rPh sb="167" eb="169">
      <t>サクゲン</t>
    </rPh>
    <rPh sb="170" eb="171">
      <t>ツト</t>
    </rPh>
    <phoneticPr fontId="4"/>
  </si>
  <si>
    <t>①収益的収支比率について
　収益的収支比率は93.04％となっており、収支赤字と企業債の償還金を一般会計からの繰入金に依存している状態です。当町の使用料水準は、県内でも上位にある一方、接続率が依然として低い状況であり、更なる使用料の値上げは難しい状況です。受益者に対し一層の周知広報を図ることで接続率を向上させ、収益を確保する必要があります。
④企業債残高対事業規模比率について
　施設整備のための財源の一部である企業債借入残高は、一般会計からの負担ですべて賄われていますが、今後も将来の利用負担等を考慮し、借入額が膨らまないように運営実態を把握し効率的な事業計画を進めていきます。
⑤経費回収率、⑥汚水処理原価について
　動力費及び委託料の増加により営業費用が増加し、有収水量は減少となったことから経費回収率が減少し、汚水処理原価が増額となっています。動力費の高騰などには社会情勢の影響も考えられますが、今後も営業費用の縮減に努めます。
⑦施設利用率、⑧水洗化率について
　水洗化率が54.29％から56.35％と増加している一方で、施設利用率が30.00％から29.10％と減少しています。節水技術の向上など１世帯当たりの排水量がさらに減っていくことが想定されるなか、今後も接続率向上につながるよう、下水道の啓蒙普及に努めます。</t>
    <rPh sb="1" eb="8">
      <t>シュウエキテキシュウシヒリツ</t>
    </rPh>
    <rPh sb="14" eb="21">
      <t>シュウエキテキシュウシヒリツ</t>
    </rPh>
    <rPh sb="35" eb="39">
      <t>シュウシアカジ</t>
    </rPh>
    <rPh sb="40" eb="42">
      <t>キギョウ</t>
    </rPh>
    <rPh sb="42" eb="43">
      <t>サイ</t>
    </rPh>
    <rPh sb="44" eb="47">
      <t>ショウカンキン</t>
    </rPh>
    <rPh sb="59" eb="61">
      <t>イゾン</t>
    </rPh>
    <rPh sb="65" eb="67">
      <t>ジョウタイ</t>
    </rPh>
    <rPh sb="70" eb="72">
      <t>トウチョウ</t>
    </rPh>
    <rPh sb="73" eb="78">
      <t>シヨウリョウスイジュン</t>
    </rPh>
    <rPh sb="80" eb="82">
      <t>ケンナイ</t>
    </rPh>
    <rPh sb="84" eb="86">
      <t>ジョウイ</t>
    </rPh>
    <rPh sb="89" eb="91">
      <t>イッポウ</t>
    </rPh>
    <rPh sb="92" eb="95">
      <t>セツゾクリツ</t>
    </rPh>
    <rPh sb="103" eb="105">
      <t>ジョウキョウ</t>
    </rPh>
    <rPh sb="109" eb="110">
      <t>サラ</t>
    </rPh>
    <rPh sb="112" eb="115">
      <t>シヨウリョウ</t>
    </rPh>
    <rPh sb="116" eb="118">
      <t>ネア</t>
    </rPh>
    <rPh sb="120" eb="121">
      <t>ムズカ</t>
    </rPh>
    <rPh sb="123" eb="125">
      <t>ジョウキョウ</t>
    </rPh>
    <rPh sb="128" eb="131">
      <t>ジュエキシャ</t>
    </rPh>
    <rPh sb="132" eb="133">
      <t>タイ</t>
    </rPh>
    <rPh sb="134" eb="136">
      <t>イッソウ</t>
    </rPh>
    <rPh sb="137" eb="141">
      <t>シュウチコウホウ</t>
    </rPh>
    <rPh sb="142" eb="143">
      <t>ハカ</t>
    </rPh>
    <rPh sb="147" eb="150">
      <t>セツゾクリツ</t>
    </rPh>
    <rPh sb="151" eb="153">
      <t>コウジョウ</t>
    </rPh>
    <rPh sb="156" eb="158">
      <t>シュウエキ</t>
    </rPh>
    <rPh sb="159" eb="161">
      <t>カクホ</t>
    </rPh>
    <rPh sb="163" eb="165">
      <t>ヒツヨウ</t>
    </rPh>
    <rPh sb="173" eb="179">
      <t>キギョウサイザンダカタイ</t>
    </rPh>
    <rPh sb="179" eb="185">
      <t>ジギョウキボヒリツ</t>
    </rPh>
    <rPh sb="191" eb="193">
      <t>シセツ</t>
    </rPh>
    <rPh sb="193" eb="195">
      <t>セイビ</t>
    </rPh>
    <rPh sb="199" eb="201">
      <t>ザイゲン</t>
    </rPh>
    <rPh sb="202" eb="204">
      <t>イチブ</t>
    </rPh>
    <rPh sb="207" eb="214">
      <t>キギョウサイカリイレザンダカ</t>
    </rPh>
    <rPh sb="216" eb="218">
      <t>イッパン</t>
    </rPh>
    <rPh sb="218" eb="220">
      <t>カイケイ</t>
    </rPh>
    <rPh sb="223" eb="225">
      <t>フタン</t>
    </rPh>
    <rPh sb="229" eb="230">
      <t>マカナ</t>
    </rPh>
    <rPh sb="238" eb="240">
      <t>コンゴ</t>
    </rPh>
    <rPh sb="241" eb="243">
      <t>ショウライ</t>
    </rPh>
    <rPh sb="244" eb="249">
      <t>リヨウフタントウ</t>
    </rPh>
    <rPh sb="250" eb="252">
      <t>コウリョ</t>
    </rPh>
    <rPh sb="254" eb="257">
      <t>カリイレガク</t>
    </rPh>
    <rPh sb="258" eb="259">
      <t>フク</t>
    </rPh>
    <rPh sb="266" eb="270">
      <t>ウンエイジッタイ</t>
    </rPh>
    <rPh sb="271" eb="273">
      <t>ハアク</t>
    </rPh>
    <rPh sb="274" eb="277">
      <t>コウリツテキ</t>
    </rPh>
    <rPh sb="278" eb="282">
      <t>ジギョウケイカク</t>
    </rPh>
    <rPh sb="283" eb="284">
      <t>スス</t>
    </rPh>
    <rPh sb="293" eb="298">
      <t>ケイヒカイシュウリツ</t>
    </rPh>
    <rPh sb="300" eb="306">
      <t>オスイショリゲンカ</t>
    </rPh>
    <rPh sb="312" eb="316">
      <t>ドウリョクヒオヨ</t>
    </rPh>
    <rPh sb="317" eb="320">
      <t>イタクリョウ</t>
    </rPh>
    <rPh sb="321" eb="323">
      <t>ゾウカ</t>
    </rPh>
    <rPh sb="326" eb="330">
      <t>エイギョウヒヨウ</t>
    </rPh>
    <rPh sb="331" eb="333">
      <t>ゾウカ</t>
    </rPh>
    <rPh sb="335" eb="339">
      <t>ユウシュウスイリョウ</t>
    </rPh>
    <rPh sb="340" eb="342">
      <t>ゲンショウ</t>
    </rPh>
    <rPh sb="350" eb="355">
      <t>ケイヒカイシュウリツ</t>
    </rPh>
    <rPh sb="356" eb="358">
      <t>ゲンショウ</t>
    </rPh>
    <rPh sb="360" eb="366">
      <t>オスイショリゲンカ</t>
    </rPh>
    <rPh sb="367" eb="369">
      <t>ゾウガク</t>
    </rPh>
    <rPh sb="377" eb="380">
      <t>ドウリョクヒ</t>
    </rPh>
    <rPh sb="381" eb="383">
      <t>コウトウ</t>
    </rPh>
    <rPh sb="387" eb="391">
      <t>シャカイジョウセイ</t>
    </rPh>
    <rPh sb="392" eb="394">
      <t>エイキョウ</t>
    </rPh>
    <rPh sb="395" eb="396">
      <t>カンガ</t>
    </rPh>
    <rPh sb="403" eb="405">
      <t>コンゴ</t>
    </rPh>
    <rPh sb="406" eb="410">
      <t>エイギョウヒヨウ</t>
    </rPh>
    <rPh sb="411" eb="413">
      <t>シュクゲン</t>
    </rPh>
    <rPh sb="414" eb="415">
      <t>ツト</t>
    </rPh>
    <rPh sb="421" eb="426">
      <t>シセツリヨウリツ</t>
    </rPh>
    <rPh sb="428" eb="432">
      <t>スイセンカリツ</t>
    </rPh>
    <rPh sb="438" eb="442">
      <t>スイセンカリツ</t>
    </rPh>
    <rPh sb="458" eb="460">
      <t>ゾウカ</t>
    </rPh>
    <rPh sb="464" eb="466">
      <t>イッポウ</t>
    </rPh>
    <rPh sb="468" eb="473">
      <t>シセツリヨウリツ</t>
    </rPh>
    <rPh sb="489" eb="491">
      <t>ゲンショウ</t>
    </rPh>
    <rPh sb="497" eb="506">
      <t>セッスイギジュ</t>
    </rPh>
    <rPh sb="507" eb="510">
      <t>セタイア</t>
    </rPh>
    <rPh sb="513" eb="516">
      <t>ハイスイリョウ</t>
    </rPh>
    <rPh sb="520" eb="521">
      <t>ヘ</t>
    </rPh>
    <rPh sb="528" eb="530">
      <t>ソウテイ</t>
    </rPh>
    <rPh sb="536" eb="538">
      <t>コンゴ</t>
    </rPh>
    <rPh sb="539" eb="544">
      <t>セツゾクリツコウジョウ</t>
    </rPh>
    <rPh sb="552" eb="555">
      <t>ゲスイドウ</t>
    </rPh>
    <rPh sb="556" eb="560">
      <t>ケイモウフキュウ</t>
    </rPh>
    <rPh sb="561" eb="5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</si>
</sst>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52-40D8-A409-16EB2EA68D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9D52-40D8-A409-16EB2EA68D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27.9</c:v>
                </c:pt>
                <c:pt idx="1">
                  <c:v>28.3</c:v>
                </c:pt>
                <c:pt idx="2">
                  <c:v>29.2</c:v>
                </c:pt>
                <c:pt idx="3">
                  <c:v>30</c:v>
                </c:pt>
                <c:pt idx="4">
                  <c:v>29.1</c:v>
                </c:pt>
              </c:numCache>
            </c:numRef>
          </c:val>
          <c:extLst>
            <c:ext xmlns:c16="http://schemas.microsoft.com/office/drawing/2014/chart" uri="{C3380CC4-5D6E-409C-BE32-E72D297353CC}">
              <c16:uniqueId val="{00000000-10E5-4935-ABBA-8AA9CDD130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10E5-4935-ABBA-8AA9CDD130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45.02</c:v>
                </c:pt>
                <c:pt idx="1">
                  <c:v>47.47</c:v>
                </c:pt>
                <c:pt idx="2">
                  <c:v>51.94</c:v>
                </c:pt>
                <c:pt idx="3">
                  <c:v>54.29</c:v>
                </c:pt>
                <c:pt idx="4">
                  <c:v>56.35</c:v>
                </c:pt>
              </c:numCache>
            </c:numRef>
          </c:val>
          <c:extLst>
            <c:ext xmlns:c16="http://schemas.microsoft.com/office/drawing/2014/chart" uri="{C3380CC4-5D6E-409C-BE32-E72D297353CC}">
              <c16:uniqueId val="{00000000-FAA0-4617-8B6C-EFD00E3AE6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FAA0-4617-8B6C-EFD00E3AE6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100.09</c:v>
                </c:pt>
                <c:pt idx="1">
                  <c:v>100.09</c:v>
                </c:pt>
                <c:pt idx="2">
                  <c:v>100.08</c:v>
                </c:pt>
                <c:pt idx="3">
                  <c:v>96.09</c:v>
                </c:pt>
                <c:pt idx="4">
                  <c:v>93.04</c:v>
                </c:pt>
              </c:numCache>
            </c:numRef>
          </c:val>
          <c:extLst>
            <c:ext xmlns:c16="http://schemas.microsoft.com/office/drawing/2014/chart" uri="{C3380CC4-5D6E-409C-BE32-E72D297353CC}">
              <c16:uniqueId val="{00000000-1D42-47E4-A298-919363384D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2-47E4-A298-919363384D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1-4592-A6DD-AF5B9DEA1C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1-4592-A6DD-AF5B9DEA1C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0-4845-BE83-35B2F2F5D3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0-4845-BE83-35B2F2F5D3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8D-4F31-9F90-80BE811D5F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8D-4F31-9F90-80BE811D5F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E-49E9-886D-9E082CC732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E-49E9-886D-9E082CC732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BC-422F-9C3D-351693EFB5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27BC-422F-9C3D-351693EFB5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81.260000000000005</c:v>
                </c:pt>
                <c:pt idx="1">
                  <c:v>87.62</c:v>
                </c:pt>
                <c:pt idx="2">
                  <c:v>81.56</c:v>
                </c:pt>
                <c:pt idx="3">
                  <c:v>71.290000000000006</c:v>
                </c:pt>
                <c:pt idx="4">
                  <c:v>64.03</c:v>
                </c:pt>
              </c:numCache>
            </c:numRef>
          </c:val>
          <c:extLst>
            <c:ext xmlns:c16="http://schemas.microsoft.com/office/drawing/2014/chart" uri="{C3380CC4-5D6E-409C-BE32-E72D297353CC}">
              <c16:uniqueId val="{00000000-8C87-4B89-88A3-94C4477A09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8C87-4B89-88A3-94C4477A09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302.58999999999997</c:v>
                </c:pt>
                <c:pt idx="1">
                  <c:v>283.52</c:v>
                </c:pt>
                <c:pt idx="2">
                  <c:v>308.95999999999998</c:v>
                </c:pt>
                <c:pt idx="3">
                  <c:v>354.99</c:v>
                </c:pt>
                <c:pt idx="4">
                  <c:v>398.23</c:v>
                </c:pt>
              </c:numCache>
            </c:numRef>
          </c:val>
          <c:extLst>
            <c:ext xmlns:c16="http://schemas.microsoft.com/office/drawing/2014/chart" uri="{C3380CC4-5D6E-409C-BE32-E72D297353CC}">
              <c16:uniqueId val="{00000000-AC9C-4077-A6F4-B39789175A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AC9C-4077-A6F4-B39789175A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軽米町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8312</v>
      </c>
      <c r="AM8" s="45"/>
      <c r="AN8" s="45"/>
      <c r="AO8" s="45"/>
      <c r="AP8" s="45"/>
      <c r="AQ8" s="45"/>
      <c r="AR8" s="45"/>
      <c r="AS8" s="45"/>
      <c r="AT8" s="46">
        <f>データ!T6</f>
        <v>245.82</v>
      </c>
      <c r="AU8" s="46"/>
      <c r="AV8" s="46"/>
      <c r="AW8" s="46"/>
      <c r="AX8" s="46"/>
      <c r="AY8" s="46"/>
      <c r="AZ8" s="46"/>
      <c r="BA8" s="46"/>
      <c r="BB8" s="46">
        <f>データ!U6</f>
        <v>33.81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29.76</v>
      </c>
      <c r="Q10" s="46"/>
      <c r="R10" s="46"/>
      <c r="S10" s="46"/>
      <c r="T10" s="46"/>
      <c r="U10" s="46"/>
      <c r="V10" s="46"/>
      <c r="W10" s="46">
        <f>データ!Q6</f>
        <v>97.91</v>
      </c>
      <c r="X10" s="46"/>
      <c r="Y10" s="46"/>
      <c r="Z10" s="46"/>
      <c r="AA10" s="46"/>
      <c r="AB10" s="46"/>
      <c r="AC10" s="46"/>
      <c r="AD10" s="45">
        <f>データ!R6</f>
        <v>4400</v>
      </c>
      <c r="AE10" s="45"/>
      <c r="AF10" s="45"/>
      <c r="AG10" s="45"/>
      <c r="AH10" s="45"/>
      <c r="AI10" s="45"/>
      <c r="AJ10" s="45"/>
      <c r="AK10" s="2"/>
      <c r="AL10" s="45">
        <f>データ!V6</f>
        <v>2449</v>
      </c>
      <c r="AM10" s="45"/>
      <c r="AN10" s="45"/>
      <c r="AO10" s="45"/>
      <c r="AP10" s="45"/>
      <c r="AQ10" s="45"/>
      <c r="AR10" s="45"/>
      <c r="AS10" s="45"/>
      <c r="AT10" s="46">
        <f>データ!W6</f>
        <v>0.98</v>
      </c>
      <c r="AU10" s="46"/>
      <c r="AV10" s="46"/>
      <c r="AW10" s="46"/>
      <c r="AX10" s="46"/>
      <c r="AY10" s="46"/>
      <c r="AZ10" s="46"/>
      <c r="BA10" s="46"/>
      <c r="BB10" s="46">
        <f>データ!X6</f>
        <v>2498.98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nX/pGOt66X9ZcEwLiCfDM2OxRSux8bgAoJQGjjCTQ41fcJHgrWcZibGsBR0tgTF3MOQrpbIeaN7piUFAzm3PHQ==" saltValue="2xymjLTl/RrrvtMCs4+0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35017</v>
      </c>
      <c r="D6" s="19">
        <f t="shared" si="3"/>
        <v>47</v>
      </c>
      <c r="E6" s="19">
        <f t="shared" si="3"/>
        <v>17</v>
      </c>
      <c r="F6" s="19">
        <f t="shared" si="3"/>
        <v>4</v>
      </c>
      <c r="G6" s="19">
        <f t="shared" si="3"/>
        <v>0</v>
      </c>
      <c r="H6" s="19" t="str">
        <f t="shared" si="3"/>
        <v>岩手県　軽米町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29.76</v>
      </c>
      <c r="Q6" s="20">
        <f t="shared" si="3"/>
        <v>97.91</v>
      </c>
      <c r="R6" s="20">
        <f t="shared" si="3"/>
        <v>4400</v>
      </c>
      <c r="S6" s="20">
        <f t="shared" si="3"/>
        <v>8312</v>
      </c>
      <c r="T6" s="20">
        <f t="shared" si="3"/>
        <v>245.82</v>
      </c>
      <c r="U6" s="20">
        <f t="shared" si="3"/>
        <v>33.81</v>
      </c>
      <c r="V6" s="20">
        <f t="shared" si="3"/>
        <v>2449</v>
      </c>
      <c r="W6" s="20">
        <f t="shared" si="3"/>
        <v>0.98</v>
      </c>
      <c r="X6" s="20">
        <f t="shared" si="3"/>
        <v>2498.98</v>
      </c>
      <c r="Y6" s="21">
        <f>IF(Y7="",NA(),Y7)</f>
        <v>100.09</v>
      </c>
      <c r="Z6" s="21">
        <f t="shared" ref="Z6:AH6" si="4">IF(Z7="",NA(),Z7)</f>
        <v>100.09</v>
      </c>
      <c r="AA6" s="21">
        <f t="shared" si="4"/>
        <v>100.08</v>
      </c>
      <c r="AB6" s="21">
        <f t="shared" si="4"/>
        <v>96.09</v>
      </c>
      <c r="AC6" s="21">
        <f t="shared" si="4"/>
        <v>93.04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81.260000000000005</v>
      </c>
      <c r="BR6" s="21">
        <f t="shared" ref="BR6:BZ6" si="8">IF(BR7="",NA(),BR7)</f>
        <v>87.62</v>
      </c>
      <c r="BS6" s="21">
        <f t="shared" si="8"/>
        <v>81.56</v>
      </c>
      <c r="BT6" s="21">
        <f t="shared" si="8"/>
        <v>71.290000000000006</v>
      </c>
      <c r="BU6" s="21">
        <f t="shared" si="8"/>
        <v>64.03</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302.58999999999997</v>
      </c>
      <c r="CC6" s="21">
        <f t="shared" ref="CC6:CK6" si="9">IF(CC7="",NA(),CC7)</f>
        <v>283.52</v>
      </c>
      <c r="CD6" s="21">
        <f t="shared" si="9"/>
        <v>308.95999999999998</v>
      </c>
      <c r="CE6" s="21">
        <f t="shared" si="9"/>
        <v>354.99</v>
      </c>
      <c r="CF6" s="21">
        <f t="shared" si="9"/>
        <v>398.23</v>
      </c>
      <c r="CG6" s="21">
        <f t="shared" si="9"/>
        <v>256.82</v>
      </c>
      <c r="CH6" s="21">
        <f t="shared" si="9"/>
        <v>270.60000000000002</v>
      </c>
      <c r="CI6" s="21">
        <f t="shared" si="9"/>
        <v>224.88</v>
      </c>
      <c r="CJ6" s="21">
        <f t="shared" si="9"/>
        <v>228.64</v>
      </c>
      <c r="CK6" s="21">
        <f t="shared" si="9"/>
        <v>239.46</v>
      </c>
      <c r="CL6" s="20" t="str">
        <f>IF(CL7="","",IF(CL7="-","【-】","【"&amp;SUBSTITUTE(TEXT(CL7,"#,##0.00"),"-","△")&amp;"】"))</f>
        <v>【220.62】</v>
      </c>
      <c r="CM6" s="21">
        <f>IF(CM7="",NA(),CM7)</f>
        <v>27.9</v>
      </c>
      <c r="CN6" s="21">
        <f t="shared" ref="CN6:CV6" si="10">IF(CN7="",NA(),CN7)</f>
        <v>28.3</v>
      </c>
      <c r="CO6" s="21">
        <f t="shared" si="10"/>
        <v>29.2</v>
      </c>
      <c r="CP6" s="21">
        <f t="shared" si="10"/>
        <v>30</v>
      </c>
      <c r="CQ6" s="21">
        <f t="shared" si="10"/>
        <v>29.1</v>
      </c>
      <c r="CR6" s="21">
        <f t="shared" si="10"/>
        <v>37.46</v>
      </c>
      <c r="CS6" s="21">
        <f t="shared" si="10"/>
        <v>37.65</v>
      </c>
      <c r="CT6" s="21">
        <f t="shared" si="10"/>
        <v>42.4</v>
      </c>
      <c r="CU6" s="21">
        <f t="shared" si="10"/>
        <v>42.28</v>
      </c>
      <c r="CV6" s="21">
        <f t="shared" si="10"/>
        <v>41.06</v>
      </c>
      <c r="CW6" s="20" t="str">
        <f>IF(CW7="","",IF(CW7="-","【-】","【"&amp;SUBSTITUTE(TEXT(CW7,"#,##0.00"),"-","△")&amp;"】"))</f>
        <v>【42.22】</v>
      </c>
      <c r="CX6" s="21">
        <f>IF(CX7="",NA(),CX7)</f>
        <v>45.02</v>
      </c>
      <c r="CY6" s="21">
        <f t="shared" ref="CY6:DG6" si="11">IF(CY7="",NA(),CY7)</f>
        <v>47.47</v>
      </c>
      <c r="CZ6" s="21">
        <f t="shared" si="11"/>
        <v>51.94</v>
      </c>
      <c r="DA6" s="21">
        <f t="shared" si="11"/>
        <v>54.29</v>
      </c>
      <c r="DB6" s="21">
        <f t="shared" si="11"/>
        <v>56.35</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35017</v>
      </c>
      <c r="D7" s="23">
        <v>47</v>
      </c>
      <c r="E7" s="23">
        <v>17</v>
      </c>
      <c r="F7" s="23">
        <v>4</v>
      </c>
      <c r="G7" s="23">
        <v>0</v>
      </c>
      <c r="H7" s="23" t="s">
        <v>98</v>
      </c>
      <c r="I7" s="23" t="s">
        <v>99</v>
      </c>
      <c r="J7" s="23" t="s">
        <v>100</v>
      </c>
      <c r="K7" s="23" t="s">
        <v>101</v>
      </c>
      <c r="L7" s="23" t="s">
        <v>102</v>
      </c>
      <c r="M7" s="23" t="s">
        <v>103</v>
      </c>
      <c r="N7" s="24" t="s">
        <v>104</v>
      </c>
      <c r="O7" s="24" t="s">
        <v>105</v>
      </c>
      <c r="P7" s="24">
        <v>29.76</v>
      </c>
      <c r="Q7" s="24">
        <v>97.91</v>
      </c>
      <c r="R7" s="24">
        <v>4400</v>
      </c>
      <c r="S7" s="24">
        <v>8312</v>
      </c>
      <c r="T7" s="24">
        <v>245.82</v>
      </c>
      <c r="U7" s="24">
        <v>33.81</v>
      </c>
      <c r="V7" s="24">
        <v>2449</v>
      </c>
      <c r="W7" s="24">
        <v>0.98</v>
      </c>
      <c r="X7" s="24">
        <v>2498.98</v>
      </c>
      <c r="Y7" s="24">
        <v>100.09</v>
      </c>
      <c r="Z7" s="24">
        <v>100.09</v>
      </c>
      <c r="AA7" s="24">
        <v>100.08</v>
      </c>
      <c r="AB7" s="24">
        <v>96.09</v>
      </c>
      <c r="AC7" s="24">
        <v>93.04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1258.43</v>
      </c>
      <c r="BN7" s="24">
        <v>1163.75</v>
      </c>
      <c r="BO7" s="24">
        <v>1195.47</v>
      </c>
      <c r="BP7" s="24">
        <v>1182.1099999999999</v>
      </c>
      <c r="BQ7" s="24">
        <v>81.260000000000005</v>
      </c>
      <c r="BR7" s="24">
        <v>87.62</v>
      </c>
      <c r="BS7" s="24">
        <v>81.56</v>
      </c>
      <c r="BT7" s="24">
        <v>71.290000000000006</v>
      </c>
      <c r="BU7" s="24">
        <v>64.03</v>
      </c>
      <c r="BV7" s="24">
        <v>63.97</v>
      </c>
      <c r="BW7" s="24">
        <v>59.67</v>
      </c>
      <c r="BX7" s="24">
        <v>73.36</v>
      </c>
      <c r="BY7" s="24">
        <v>72.599999999999994</v>
      </c>
      <c r="BZ7" s="24">
        <v>69.430000000000007</v>
      </c>
      <c r="CA7" s="24">
        <v>73.78</v>
      </c>
      <c r="CB7" s="24">
        <v>302.58999999999997</v>
      </c>
      <c r="CC7" s="24">
        <v>283.52</v>
      </c>
      <c r="CD7" s="24">
        <v>308.95999999999998</v>
      </c>
      <c r="CE7" s="24">
        <v>354.99</v>
      </c>
      <c r="CF7" s="24">
        <v>398.23</v>
      </c>
      <c r="CG7" s="24">
        <v>256.82</v>
      </c>
      <c r="CH7" s="24">
        <v>270.60000000000002</v>
      </c>
      <c r="CI7" s="24">
        <v>224.88</v>
      </c>
      <c r="CJ7" s="24">
        <v>228.64</v>
      </c>
      <c r="CK7" s="24">
        <v>239.46</v>
      </c>
      <c r="CL7" s="24">
        <v>220.62</v>
      </c>
      <c r="CM7" s="24">
        <v>27.9</v>
      </c>
      <c r="CN7" s="24">
        <v>28.3</v>
      </c>
      <c r="CO7" s="24">
        <v>29.2</v>
      </c>
      <c r="CP7" s="24">
        <v>30</v>
      </c>
      <c r="CQ7" s="24">
        <v>29.1</v>
      </c>
      <c r="CR7" s="24">
        <v>37.46</v>
      </c>
      <c r="CS7" s="24">
        <v>37.65</v>
      </c>
      <c r="CT7" s="24">
        <v>42.4</v>
      </c>
      <c r="CU7" s="24">
        <v>42.28</v>
      </c>
      <c r="CV7" s="24">
        <v>41.06</v>
      </c>
      <c r="CW7" s="24">
        <v>42.22</v>
      </c>
      <c r="CX7" s="24">
        <v>45.02</v>
      </c>
      <c r="CY7" s="24">
        <v>47.47</v>
      </c>
      <c r="CZ7" s="24">
        <v>51.94</v>
      </c>
      <c r="DA7" s="24">
        <v>54.29</v>
      </c>
      <c r="DB7" s="24">
        <v>56.35</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2024-01-24T05:50:32Z</cp:lastPrinted>
  <dcterms:created xsi:type="dcterms:W3CDTF">2023-12-12T02:49:20Z</dcterms:created>
  <dcterms:modified xsi:type="dcterms:W3CDTF">2024-01-24T05:50:52Z</dcterms:modified>
  <cp:category>
  </cp:category>
</cp:coreProperties>
</file>