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tr-lgshare.lg.vill.fudai.iwate.jp\04-01建設水産課\★10【新屋臨職】個人フォルダ★\経営比較分析表（簡水・漁排）\4経営比較分析表（簡水・漁排）\"/>
    </mc:Choice>
  </mc:AlternateContent>
  <xr:revisionPtr revIDLastSave="0" documentId="13_ncr:1_{1A1A1734-FDB6-4CBD-A1E2-9D39FF70C977}" xr6:coauthVersionLast="36" xr6:coauthVersionMax="36" xr10:uidLastSave="{00000000-0000-0000-0000-000000000000}"/>
  <workbookProtection workbookAlgorithmName="SHA-512" workbookHashValue="AubkHNl3wBCcD+SL2B2O29byNipwNcbxvKd90NtX7zvdtdPVZX/I3aJSdbZ5maA/WSNvx8gBw2YvZtgVs76/tQ==" workbookSaltValue="SecuKYvi/gBeMjpLaVJBVg==" workbookSpinCount="100000" lockStructure="1"/>
  <bookViews>
    <workbookView xWindow="0" yWindow="0" windowWidth="28800" windowHeight="116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P10" i="4"/>
  <c r="AT8" i="4"/>
  <c r="AD8" i="4"/>
  <c r="W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<sst xmlns="http://schemas.openxmlformats.org/spreadsheetml/2006/main" count="236" uniqueCount="119">
  <si>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</si>
  <si>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</si>
  <si>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</si>
  <si>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</si>
  <si>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</si>
  <si>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</si>
  <si>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</si>
  <si>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</si>
  <si>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</si>
  <si>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</si>
  <si>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</si>
  <si>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</si>
  <si>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</si>
  <si>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</si>
  <si>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</si>
  <si>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</si>
  <si>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</si>
  <si>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</si>
  <si>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</si>
  <si>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</si>
  <si>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</si>
  <si>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</si>
  <si>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</si>
  <si>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</si>
  <si>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</si>
  <si>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</si>
  <si>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</si>
  <si>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</si>
  <si>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</si>
  <si>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</si>
  <si>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</si>
  <si>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</si>
  <si>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</si>
  <si>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</si>
  <si>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</si>
  <si>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</si>
  <si>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</si>
  <si>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</si>
  <si>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</si>
  <si>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</si>
  <si>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</si>
  <si>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</si>
  <si>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</si>
  <si>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</si>
  <si>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</si>
  <si>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</si>
  <si>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</si>
  <si>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</si>
  <si>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</si>
  <si>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</si>
  <si>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</si>
  <si>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</si>
  <si>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</si>
  <si>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</si>
  <si>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</si>
  <si>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</si>
  <si>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</si>
  <si>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</si>
  <si>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</si>
  <si>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</si>
  <si>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</si>
  <si>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</si>
  <si>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</si>
  <si>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</si>
  <si>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</si>
  <si>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</si>
  <si>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</si>
  <si>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</si>
  <si>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</si>
  <si>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</si>
  <si>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</si>
  <si>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</si>
  <si>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</si>
  <si>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</si>
  <si>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</si>
  <si>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</si>
  <si>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</si>
  <si>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</si>
  <si>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</si>
  <si>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</si>
  <si>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</si>
  <si>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</si>
  <si>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</si>
  <si>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</si>
  <si>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</si>
  <si>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</si>
  <si>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</si>
  <si>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</si>
  <si>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</si>
  <si>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</si>
  <si>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</si>
  <si>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</si>
  <si>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</si>
  <si>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</si>
  <si>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</si>
  <si>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</si>
  <si>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</si>
  <si>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</si>
  <si>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</si>
  <si>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</si>
  <si>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</si>
  <si>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</si>
  <si>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</si>
  <si>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</si>
  <si>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</si>
  <si>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</si>
  <si>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</si>
  <si>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</si>
  <si>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</si>
  <si>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</si>
  <si>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</si>
  <si>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</si>
  <si>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</si>
  <si>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</si>
  <si>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</si>
  <si>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</si>
  <si>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本村の漁業集落排水施設は、供用開始から20年の経過となっており、管渠等の法定適用年数はまだ先となっている。当面は機械類の更新を計画的に行いながら施設の万全な維持管理に努めていく。
　将来的な管渠等の更新については施設利用率の動向も考慮しながら、ダウンサイジングも含めた検討をする必要がある。</t>
    <rPh sb="1" eb="3">
      <t>ホンソン</t>
    </rPh>
    <rPh sb="4" eb="6">
      <t>ギョギョウ</t>
    </rPh>
    <rPh sb="6" eb="8">
      <t>シュウラク</t>
    </rPh>
    <rPh sb="8" eb="10">
      <t>ハイスイ</t>
    </rPh>
    <rPh sb="10" eb="12">
      <t>シセツ</t>
    </rPh>
    <rPh sb="14" eb="16">
      <t>キョウヨウ</t>
    </rPh>
    <rPh sb="16" eb="18">
      <t>カイシ</t>
    </rPh>
    <rPh sb="22" eb="23">
      <t>ネン</t>
    </rPh>
    <rPh sb="24" eb="26">
      <t>ケイカ</t>
    </rPh>
    <rPh sb="33" eb="35">
      <t>カンキョ</t>
    </rPh>
    <rPh sb="35" eb="36">
      <t>トウ</t>
    </rPh>
    <rPh sb="37" eb="39">
      <t>ホウテイ</t>
    </rPh>
    <rPh sb="39" eb="41">
      <t>テキヨウ</t>
    </rPh>
    <rPh sb="41" eb="43">
      <t>ネンスウ</t>
    </rPh>
    <rPh sb="46" eb="47">
      <t>サキ</t>
    </rPh>
    <rPh sb="54" eb="56">
      <t>トウメン</t>
    </rPh>
    <rPh sb="57" eb="60">
      <t>キカイルイ</t>
    </rPh>
    <rPh sb="61" eb="63">
      <t>コウシン</t>
    </rPh>
    <rPh sb="64" eb="67">
      <t>ケイカクテキ</t>
    </rPh>
    <rPh sb="68" eb="69">
      <t>オコナ</t>
    </rPh>
    <rPh sb="73" eb="75">
      <t>シセツ</t>
    </rPh>
    <rPh sb="76" eb="78">
      <t>バンゼン</t>
    </rPh>
    <rPh sb="79" eb="81">
      <t>イジ</t>
    </rPh>
    <rPh sb="81" eb="83">
      <t>カンリ</t>
    </rPh>
    <rPh sb="84" eb="85">
      <t>ツト</t>
    </rPh>
    <rPh sb="92" eb="95">
      <t>ショウライテキ</t>
    </rPh>
    <rPh sb="96" eb="98">
      <t>カンキョ</t>
    </rPh>
    <rPh sb="98" eb="99">
      <t>トウ</t>
    </rPh>
    <rPh sb="100" eb="102">
      <t>コウシン</t>
    </rPh>
    <rPh sb="107" eb="109">
      <t>シセツ</t>
    </rPh>
    <rPh sb="109" eb="111">
      <t>リヨウ</t>
    </rPh>
    <rPh sb="111" eb="112">
      <t>リツ</t>
    </rPh>
    <rPh sb="113" eb="115">
      <t>ドウコウ</t>
    </rPh>
    <rPh sb="116" eb="118">
      <t>コウリョ</t>
    </rPh>
    <rPh sb="132" eb="133">
      <t>フク</t>
    </rPh>
    <rPh sb="135" eb="137">
      <t>ケントウ</t>
    </rPh>
    <rPh sb="140" eb="142">
      <t>ヒツヨウ</t>
    </rPh>
    <phoneticPr fontId="4"/>
  </si>
  <si>
    <t>　漁業が主力産業であり国立公園区域内に位置する本村は、産業経済面はもとより、自然保護や観光面からも水質保全に強い責任を持って取り組まなければならない。その中でも本村唯一の集合処理施設である漁業集落排水施設は、生活環境面及び産業振興面においても重要で、欠かすことのできない施設である。
　施設使用料のみでは経営が成り立たない状況であるが、水質保全への責任と下水道事業の重要性から、一般会計の繰入を継続し経営を維持する。
　今後法適用事業へと移行するにあたり、あらゆる角度から事業の検証を行い、経営の健全化・効率化に向けた検討を行いたい。</t>
    <rPh sb="1" eb="3">
      <t>ギョギョウ</t>
    </rPh>
    <rPh sb="4" eb="6">
      <t>シュリョク</t>
    </rPh>
    <rPh sb="6" eb="8">
      <t>サンギョウ</t>
    </rPh>
    <rPh sb="11" eb="13">
      <t>コクリツ</t>
    </rPh>
    <rPh sb="13" eb="15">
      <t>コウエン</t>
    </rPh>
    <rPh sb="15" eb="17">
      <t>クイキ</t>
    </rPh>
    <rPh sb="17" eb="18">
      <t>ナイ</t>
    </rPh>
    <rPh sb="19" eb="21">
      <t>イチ</t>
    </rPh>
    <rPh sb="23" eb="25">
      <t>ホンソン</t>
    </rPh>
    <rPh sb="27" eb="29">
      <t>サンギョウ</t>
    </rPh>
    <rPh sb="29" eb="31">
      <t>ケイザイ</t>
    </rPh>
    <rPh sb="31" eb="32">
      <t>メン</t>
    </rPh>
    <rPh sb="38" eb="40">
      <t>シゼン</t>
    </rPh>
    <rPh sb="40" eb="42">
      <t>ホゴ</t>
    </rPh>
    <rPh sb="43" eb="45">
      <t>カンコウ</t>
    </rPh>
    <rPh sb="45" eb="46">
      <t>メン</t>
    </rPh>
    <rPh sb="49" eb="51">
      <t>スイシツ</t>
    </rPh>
    <rPh sb="51" eb="53">
      <t>ホゼン</t>
    </rPh>
    <rPh sb="54" eb="55">
      <t>ツヨ</t>
    </rPh>
    <rPh sb="56" eb="58">
      <t>セキニン</t>
    </rPh>
    <rPh sb="59" eb="60">
      <t>モ</t>
    </rPh>
    <rPh sb="62" eb="63">
      <t>ト</t>
    </rPh>
    <rPh sb="64" eb="65">
      <t>ク</t>
    </rPh>
    <rPh sb="77" eb="78">
      <t>ナカ</t>
    </rPh>
    <rPh sb="80" eb="82">
      <t>ホンソン</t>
    </rPh>
    <rPh sb="82" eb="84">
      <t>ユイイツ</t>
    </rPh>
    <rPh sb="85" eb="87">
      <t>シュウゴウ</t>
    </rPh>
    <rPh sb="87" eb="89">
      <t>ショリ</t>
    </rPh>
    <rPh sb="89" eb="91">
      <t>シセツ</t>
    </rPh>
    <rPh sb="94" eb="96">
      <t>ギョギョウ</t>
    </rPh>
    <rPh sb="96" eb="98">
      <t>シュウラク</t>
    </rPh>
    <rPh sb="98" eb="100">
      <t>ハイスイ</t>
    </rPh>
    <rPh sb="100" eb="102">
      <t>シセツ</t>
    </rPh>
    <rPh sb="104" eb="106">
      <t>セイカツ</t>
    </rPh>
    <rPh sb="106" eb="108">
      <t>カンキョウ</t>
    </rPh>
    <rPh sb="108" eb="109">
      <t>メン</t>
    </rPh>
    <rPh sb="109" eb="110">
      <t>オヨ</t>
    </rPh>
    <rPh sb="111" eb="113">
      <t>サンギョウ</t>
    </rPh>
    <rPh sb="113" eb="115">
      <t>シンコウ</t>
    </rPh>
    <rPh sb="115" eb="116">
      <t>メン</t>
    </rPh>
    <rPh sb="121" eb="123">
      <t>ジュウヨウ</t>
    </rPh>
    <rPh sb="125" eb="126">
      <t>カ</t>
    </rPh>
    <rPh sb="135" eb="137">
      <t>シセツ</t>
    </rPh>
    <rPh sb="143" eb="145">
      <t>シセツ</t>
    </rPh>
    <rPh sb="145" eb="147">
      <t>シヨウ</t>
    </rPh>
    <rPh sb="147" eb="148">
      <t>リョウ</t>
    </rPh>
    <rPh sb="152" eb="154">
      <t>ケイエイ</t>
    </rPh>
    <rPh sb="155" eb="156">
      <t>ナ</t>
    </rPh>
    <rPh sb="157" eb="158">
      <t>タ</t>
    </rPh>
    <rPh sb="161" eb="163">
      <t>ジョウキョウ</t>
    </rPh>
    <rPh sb="168" eb="170">
      <t>スイシツ</t>
    </rPh>
    <rPh sb="170" eb="172">
      <t>ホゼン</t>
    </rPh>
    <rPh sb="174" eb="176">
      <t>セキニン</t>
    </rPh>
    <rPh sb="177" eb="180">
      <t>ゲスイドウ</t>
    </rPh>
    <rPh sb="180" eb="182">
      <t>ジギョウ</t>
    </rPh>
    <rPh sb="183" eb="186">
      <t>ジュウヨウセイ</t>
    </rPh>
    <rPh sb="189" eb="191">
      <t>イッパン</t>
    </rPh>
    <rPh sb="191" eb="193">
      <t>カイケイ</t>
    </rPh>
    <rPh sb="194" eb="196">
      <t>クリイレ</t>
    </rPh>
    <rPh sb="197" eb="199">
      <t>ケイゾク</t>
    </rPh>
    <rPh sb="200" eb="202">
      <t>ケイエイ</t>
    </rPh>
    <rPh sb="203" eb="205">
      <t>イジ</t>
    </rPh>
    <rPh sb="210" eb="212">
      <t>コンゴ</t>
    </rPh>
    <rPh sb="212" eb="213">
      <t>ホウ</t>
    </rPh>
    <rPh sb="213" eb="215">
      <t>テキヨウ</t>
    </rPh>
    <rPh sb="215" eb="217">
      <t>ジギョウ</t>
    </rPh>
    <rPh sb="219" eb="221">
      <t>イコウ</t>
    </rPh>
    <rPh sb="232" eb="234">
      <t>カクド</t>
    </rPh>
    <rPh sb="236" eb="238">
      <t>ジギョウ</t>
    </rPh>
    <rPh sb="239" eb="241">
      <t>ケンショウ</t>
    </rPh>
    <rPh sb="242" eb="243">
      <t>オコナ</t>
    </rPh>
    <rPh sb="245" eb="247">
      <t>ケイエイ</t>
    </rPh>
    <rPh sb="248" eb="251">
      <t>ケンゼンカ</t>
    </rPh>
    <rPh sb="252" eb="255">
      <t>コウリツカ</t>
    </rPh>
    <rPh sb="256" eb="257">
      <t>ム</t>
    </rPh>
    <rPh sb="259" eb="261">
      <t>ケントウ</t>
    </rPh>
    <rPh sb="262" eb="263">
      <t>オコナ</t>
    </rPh>
    <phoneticPr fontId="4"/>
  </si>
  <si>
    <t>　本村の漁業集落排水事業は既に接続率が100％となっており、処理区域内の人口も減少が続いていることから、収支に直接関連する指標の改善には使用料の見直しが必須である。
　加えて、経営の健全化に向けては維持管理費用の検証を行い、コストの縮減等の効率化を進めることが急務となっている。</t>
    <rPh sb="1" eb="3">
      <t>ホンソン</t>
    </rPh>
    <rPh sb="4" eb="6">
      <t>ギョギョウ</t>
    </rPh>
    <rPh sb="6" eb="8">
      <t>シュウラク</t>
    </rPh>
    <rPh sb="8" eb="10">
      <t>ハイスイ</t>
    </rPh>
    <rPh sb="10" eb="12">
      <t>ジギョウ</t>
    </rPh>
    <rPh sb="13" eb="14">
      <t>スデ</t>
    </rPh>
    <rPh sb="15" eb="17">
      <t>セツゾク</t>
    </rPh>
    <rPh sb="17" eb="18">
      <t>リツ</t>
    </rPh>
    <rPh sb="30" eb="32">
      <t>ショリ</t>
    </rPh>
    <rPh sb="32" eb="34">
      <t>クイキ</t>
    </rPh>
    <rPh sb="34" eb="35">
      <t>ナイ</t>
    </rPh>
    <rPh sb="36" eb="38">
      <t>ジンコウ</t>
    </rPh>
    <rPh sb="39" eb="41">
      <t>ゲンショウ</t>
    </rPh>
    <rPh sb="42" eb="43">
      <t>ツヅ</t>
    </rPh>
    <rPh sb="52" eb="54">
      <t>シュウシ</t>
    </rPh>
    <rPh sb="55" eb="57">
      <t>チョクセツ</t>
    </rPh>
    <rPh sb="57" eb="59">
      <t>カンレン</t>
    </rPh>
    <rPh sb="61" eb="63">
      <t>シヒョウ</t>
    </rPh>
    <rPh sb="64" eb="66">
      <t>カイゼン</t>
    </rPh>
    <rPh sb="68" eb="71">
      <t>シヨウリョウ</t>
    </rPh>
    <rPh sb="72" eb="74">
      <t>ミナオ</t>
    </rPh>
    <rPh sb="76" eb="78">
      <t>ヒッス</t>
    </rPh>
    <rPh sb="84" eb="85">
      <t>クワ</t>
    </rPh>
    <rPh sb="88" eb="90">
      <t>ケイエイ</t>
    </rPh>
    <rPh sb="91" eb="94">
      <t>ケンゼンカ</t>
    </rPh>
    <rPh sb="95" eb="96">
      <t>ム</t>
    </rPh>
    <rPh sb="99" eb="101">
      <t>イジ</t>
    </rPh>
    <rPh sb="101" eb="103">
      <t>カンリ</t>
    </rPh>
    <rPh sb="103" eb="105">
      <t>ヒヨウ</t>
    </rPh>
    <rPh sb="106" eb="108">
      <t>ケンショウ</t>
    </rPh>
    <rPh sb="109" eb="110">
      <t>オコナ</t>
    </rPh>
    <rPh sb="116" eb="118">
      <t>シュクゲン</t>
    </rPh>
    <rPh sb="118" eb="119">
      <t>トウ</t>
    </rPh>
    <rPh sb="120" eb="123">
      <t>コウリツカ</t>
    </rPh>
    <rPh sb="124" eb="125">
      <t>スス</t>
    </rPh>
    <rPh sb="130" eb="132">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</si>
</sst>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7-40CC-8FAB-1A5AFDE408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2D97-40CC-8FAB-1A5AFDE408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44.32</c:v>
                </c:pt>
                <c:pt idx="1">
                  <c:v>37.5</c:v>
                </c:pt>
                <c:pt idx="2">
                  <c:v>43.75</c:v>
                </c:pt>
                <c:pt idx="3">
                  <c:v>42.61</c:v>
                </c:pt>
                <c:pt idx="4">
                  <c:v>33.520000000000003</c:v>
                </c:pt>
              </c:numCache>
            </c:numRef>
          </c:val>
          <c:extLst>
            <c:ext xmlns:c16="http://schemas.microsoft.com/office/drawing/2014/chart" uri="{C3380CC4-5D6E-409C-BE32-E72D297353CC}">
              <c16:uniqueId val="{00000000-B3BF-4E06-BCDF-88D230CBA3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3BF-4E06-BCDF-88D230CBA3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EC3-4302-9CA5-9F6CBCE73C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5EC3-4302-9CA5-9F6CBCE73C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55.71</c:v>
                </c:pt>
                <c:pt idx="1">
                  <c:v>53.11</c:v>
                </c:pt>
                <c:pt idx="2">
                  <c:v>53.3</c:v>
                </c:pt>
                <c:pt idx="3">
                  <c:v>52.49</c:v>
                </c:pt>
                <c:pt idx="4">
                  <c:v>52.88</c:v>
                </c:pt>
              </c:numCache>
            </c:numRef>
          </c:val>
          <c:extLst>
            <c:ext xmlns:c16="http://schemas.microsoft.com/office/drawing/2014/chart" uri="{C3380CC4-5D6E-409C-BE32-E72D297353CC}">
              <c16:uniqueId val="{00000000-8D94-4AD9-952B-A7C83615ED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4-4AD9-952B-A7C83615ED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1-4CB5-8B03-7E5234E51F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1-4CB5-8B03-7E5234E51F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2-4657-A9BD-A71F88D54B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2-4657-A9BD-A71F88D54B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B-4926-85E5-D174E85019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B-4926-85E5-D174E85019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F-4863-A532-DC063B4ABD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F-4863-A532-DC063B4ABD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2102.9299999999998</c:v>
                </c:pt>
                <c:pt idx="1">
                  <c:v>2022.15</c:v>
                </c:pt>
                <c:pt idx="2">
                  <c:v>1812.2</c:v>
                </c:pt>
                <c:pt idx="3">
                  <c:v>1694.2</c:v>
                </c:pt>
                <c:pt idx="4">
                  <c:v>1671.21</c:v>
                </c:pt>
              </c:numCache>
            </c:numRef>
          </c:val>
          <c:extLst>
            <c:ext xmlns:c16="http://schemas.microsoft.com/office/drawing/2014/chart" uri="{C3380CC4-5D6E-409C-BE32-E72D297353CC}">
              <c16:uniqueId val="{00000000-13A6-4A87-8ED1-AD2FEDC1E1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13A6-4A87-8ED1-AD2FEDC1E1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37.020000000000003</c:v>
                </c:pt>
                <c:pt idx="1">
                  <c:v>36.51</c:v>
                </c:pt>
                <c:pt idx="2">
                  <c:v>36.56</c:v>
                </c:pt>
                <c:pt idx="3">
                  <c:v>32.71</c:v>
                </c:pt>
                <c:pt idx="4">
                  <c:v>31.02</c:v>
                </c:pt>
              </c:numCache>
            </c:numRef>
          </c:val>
          <c:extLst>
            <c:ext xmlns:c16="http://schemas.microsoft.com/office/drawing/2014/chart" uri="{C3380CC4-5D6E-409C-BE32-E72D297353CC}">
              <c16:uniqueId val="{00000000-13F1-4FD6-BC82-CE8967D424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13F1-4FD6-BC82-CE8967D424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517.44000000000005</c:v>
                </c:pt>
                <c:pt idx="1">
                  <c:v>583.13</c:v>
                </c:pt>
                <c:pt idx="2">
                  <c:v>489.59</c:v>
                </c:pt>
                <c:pt idx="3">
                  <c:v>528.04</c:v>
                </c:pt>
                <c:pt idx="4">
                  <c:v>686.93</c:v>
                </c:pt>
              </c:numCache>
            </c:numRef>
          </c:val>
          <c:extLst>
            <c:ext xmlns:c16="http://schemas.microsoft.com/office/drawing/2014/chart" uri="{C3380CC4-5D6E-409C-BE32-E72D297353CC}">
              <c16:uniqueId val="{00000000-B9B3-4BAF-855B-A14F83BC4E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B9B3-4BAF-855B-A14F83BC4E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普代村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2441</v>
      </c>
      <c r="AM8" s="46"/>
      <c r="AN8" s="46"/>
      <c r="AO8" s="46"/>
      <c r="AP8" s="46"/>
      <c r="AQ8" s="46"/>
      <c r="AR8" s="46"/>
      <c r="AS8" s="46"/>
      <c r="AT8" s="45">
        <f>データ!T6</f>
        <v>69.66</v>
      </c>
      <c r="AU8" s="45"/>
      <c r="AV8" s="45"/>
      <c r="AW8" s="45"/>
      <c r="AX8" s="45"/>
      <c r="AY8" s="45"/>
      <c r="AZ8" s="45"/>
      <c r="BA8" s="45"/>
      <c r="BB8" s="45">
        <f>データ!U6</f>
        <v>35.04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10.56</v>
      </c>
      <c r="Q10" s="45"/>
      <c r="R10" s="45"/>
      <c r="S10" s="45"/>
      <c r="T10" s="45"/>
      <c r="U10" s="45"/>
      <c r="V10" s="45"/>
      <c r="W10" s="45">
        <f>データ!Q6</f>
        <v>97</v>
      </c>
      <c r="X10" s="45"/>
      <c r="Y10" s="45"/>
      <c r="Z10" s="45"/>
      <c r="AA10" s="45"/>
      <c r="AB10" s="45"/>
      <c r="AC10" s="45"/>
      <c r="AD10" s="46">
        <f>データ!R6</f>
        <v>3850</v>
      </c>
      <c r="AE10" s="46"/>
      <c r="AF10" s="46"/>
      <c r="AG10" s="46"/>
      <c r="AH10" s="46"/>
      <c r="AI10" s="46"/>
      <c r="AJ10" s="46"/>
      <c r="AK10" s="2"/>
      <c r="AL10" s="46">
        <f>データ!V6</f>
        <v>255</v>
      </c>
      <c r="AM10" s="46"/>
      <c r="AN10" s="46"/>
      <c r="AO10" s="46"/>
      <c r="AP10" s="46"/>
      <c r="AQ10" s="46"/>
      <c r="AR10" s="46"/>
      <c r="AS10" s="46"/>
      <c r="AT10" s="45">
        <f>データ!W6</f>
        <v>0.04</v>
      </c>
      <c r="AU10" s="45"/>
      <c r="AV10" s="45"/>
      <c r="AW10" s="45"/>
      <c r="AX10" s="45"/>
      <c r="AY10" s="45"/>
      <c r="AZ10" s="45"/>
      <c r="BA10" s="45"/>
      <c r="BB10" s="45">
        <f>データ!X6</f>
        <v>6375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rHBQdwBl/aCdGrFGSEIWEDpnowuPQbh8nw0sMtY+Cia7LHvjbKA5BTzb5Wb3AYLcWy44Fv92C+64MQ2MravAJQ==" saltValue="U447zBaJhW4/EetqNgXw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34851</v>
      </c>
      <c r="D6" s="19">
        <f t="shared" si="3"/>
        <v>47</v>
      </c>
      <c r="E6" s="19">
        <f t="shared" si="3"/>
        <v>17</v>
      </c>
      <c r="F6" s="19">
        <f t="shared" si="3"/>
        <v>6</v>
      </c>
      <c r="G6" s="19">
        <f t="shared" si="3"/>
        <v>0</v>
      </c>
      <c r="H6" s="19" t="str">
        <f t="shared" si="3"/>
        <v>岩手県　普代村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10.56</v>
      </c>
      <c r="Q6" s="20">
        <f t="shared" si="3"/>
        <v>97</v>
      </c>
      <c r="R6" s="20">
        <f t="shared" si="3"/>
        <v>3850</v>
      </c>
      <c r="S6" s="20">
        <f t="shared" si="3"/>
        <v>2441</v>
      </c>
      <c r="T6" s="20">
        <f t="shared" si="3"/>
        <v>69.66</v>
      </c>
      <c r="U6" s="20">
        <f t="shared" si="3"/>
        <v>35.04</v>
      </c>
      <c r="V6" s="20">
        <f t="shared" si="3"/>
        <v>255</v>
      </c>
      <c r="W6" s="20">
        <f t="shared" si="3"/>
        <v>0.04</v>
      </c>
      <c r="X6" s="20">
        <f t="shared" si="3"/>
        <v>6375</v>
      </c>
      <c r="Y6" s="21">
        <f>IF(Y7="",NA(),Y7)</f>
        <v>55.71</v>
      </c>
      <c r="Z6" s="21">
        <f t="shared" ref="Z6:AH6" si="4">IF(Z7="",NA(),Z7)</f>
        <v>53.11</v>
      </c>
      <c r="AA6" s="21">
        <f t="shared" si="4"/>
        <v>53.3</v>
      </c>
      <c r="AB6" s="21">
        <f t="shared" si="4"/>
        <v>52.49</v>
      </c>
      <c r="AC6" s="21">
        <f t="shared" si="4"/>
        <v>52.88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2102.9299999999998</v>
      </c>
      <c r="BG6" s="21">
        <f t="shared" ref="BG6:BO6" si="7">IF(BG7="",NA(),BG7)</f>
        <v>2022.15</v>
      </c>
      <c r="BH6" s="21">
        <f t="shared" si="7"/>
        <v>1812.2</v>
      </c>
      <c r="BI6" s="21">
        <f t="shared" si="7"/>
        <v>1694.2</v>
      </c>
      <c r="BJ6" s="21">
        <f t="shared" si="7"/>
        <v>1671.21</v>
      </c>
      <c r="BK6" s="21">
        <f t="shared" si="7"/>
        <v>1006.65</v>
      </c>
      <c r="BL6" s="21">
        <f t="shared" si="7"/>
        <v>998.42</v>
      </c>
      <c r="BM6" s="21">
        <f t="shared" si="7"/>
        <v>1095.52</v>
      </c>
      <c r="BN6" s="21">
        <f t="shared" si="7"/>
        <v>1056.55</v>
      </c>
      <c r="BO6" s="21">
        <f t="shared" si="7"/>
        <v>1278.54</v>
      </c>
      <c r="BP6" s="20" t="str">
        <f>IF(BP7="","",IF(BP7="-","【-】","【"&amp;SUBSTITUTE(TEXT(BP7,"#,##0.00"),"-","△")&amp;"】"))</f>
        <v>【1,078.44】</v>
      </c>
      <c r="BQ6" s="21">
        <f>IF(BQ7="",NA(),BQ7)</f>
        <v>37.020000000000003</v>
      </c>
      <c r="BR6" s="21">
        <f t="shared" ref="BR6:BZ6" si="8">IF(BR7="",NA(),BR7)</f>
        <v>36.51</v>
      </c>
      <c r="BS6" s="21">
        <f t="shared" si="8"/>
        <v>36.56</v>
      </c>
      <c r="BT6" s="21">
        <f t="shared" si="8"/>
        <v>32.71</v>
      </c>
      <c r="BU6" s="21">
        <f t="shared" si="8"/>
        <v>31.02</v>
      </c>
      <c r="BV6" s="21">
        <f t="shared" si="8"/>
        <v>43.43</v>
      </c>
      <c r="BW6" s="21">
        <f t="shared" si="8"/>
        <v>41.41</v>
      </c>
      <c r="BX6" s="21">
        <f t="shared" si="8"/>
        <v>39.64</v>
      </c>
      <c r="BY6" s="21">
        <f t="shared" si="8"/>
        <v>40</v>
      </c>
      <c r="BZ6" s="21">
        <f t="shared" si="8"/>
        <v>38.74</v>
      </c>
      <c r="CA6" s="20" t="str">
        <f>IF(CA7="","",IF(CA7="-","【-】","【"&amp;SUBSTITUTE(TEXT(CA7,"#,##0.00"),"-","△")&amp;"】"))</f>
        <v>【41.91】</v>
      </c>
      <c r="CB6" s="21">
        <f>IF(CB7="",NA(),CB7)</f>
        <v>517.44000000000005</v>
      </c>
      <c r="CC6" s="21">
        <f t="shared" ref="CC6:CK6" si="9">IF(CC7="",NA(),CC7)</f>
        <v>583.13</v>
      </c>
      <c r="CD6" s="21">
        <f t="shared" si="9"/>
        <v>489.59</v>
      </c>
      <c r="CE6" s="21">
        <f t="shared" si="9"/>
        <v>528.04</v>
      </c>
      <c r="CF6" s="21">
        <f t="shared" si="9"/>
        <v>686.93</v>
      </c>
      <c r="CG6" s="21">
        <f t="shared" si="9"/>
        <v>400.44</v>
      </c>
      <c r="CH6" s="21">
        <f t="shared" si="9"/>
        <v>417.56</v>
      </c>
      <c r="CI6" s="21">
        <f t="shared" si="9"/>
        <v>449.72</v>
      </c>
      <c r="CJ6" s="21">
        <f t="shared" si="9"/>
        <v>437.27</v>
      </c>
      <c r="CK6" s="21">
        <f t="shared" si="9"/>
        <v>456.72</v>
      </c>
      <c r="CL6" s="20" t="str">
        <f>IF(CL7="","",IF(CL7="-","【-】","【"&amp;SUBSTITUTE(TEXT(CL7,"#,##0.00"),"-","△")&amp;"】"))</f>
        <v>【420.17】</v>
      </c>
      <c r="CM6" s="21">
        <f>IF(CM7="",NA(),CM7)</f>
        <v>44.32</v>
      </c>
      <c r="CN6" s="21">
        <f t="shared" ref="CN6:CV6" si="10">IF(CN7="",NA(),CN7)</f>
        <v>37.5</v>
      </c>
      <c r="CO6" s="21">
        <f t="shared" si="10"/>
        <v>43.75</v>
      </c>
      <c r="CP6" s="21">
        <f t="shared" si="10"/>
        <v>42.61</v>
      </c>
      <c r="CQ6" s="21">
        <f t="shared" si="10"/>
        <v>33.520000000000003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100</v>
      </c>
      <c r="CY6" s="21">
        <f t="shared" ref="CY6:DG6" si="11">IF(CY7="",NA(),CY7)</f>
        <v>100</v>
      </c>
      <c r="CZ6" s="21">
        <f t="shared" si="11"/>
        <v>100</v>
      </c>
      <c r="DA6" s="21">
        <f t="shared" si="11"/>
        <v>100</v>
      </c>
      <c r="DB6" s="21">
        <f t="shared" si="11"/>
        <v>100</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34851</v>
      </c>
      <c r="D7" s="23">
        <v>47</v>
      </c>
      <c r="E7" s="23">
        <v>17</v>
      </c>
      <c r="F7" s="23">
        <v>6</v>
      </c>
      <c r="G7" s="23">
        <v>0</v>
      </c>
      <c r="H7" s="23" t="s">
        <v>98</v>
      </c>
      <c r="I7" s="23" t="s">
        <v>99</v>
      </c>
      <c r="J7" s="23" t="s">
        <v>100</v>
      </c>
      <c r="K7" s="23" t="s">
        <v>101</v>
      </c>
      <c r="L7" s="23" t="s">
        <v>102</v>
      </c>
      <c r="M7" s="23" t="s">
        <v>103</v>
      </c>
      <c r="N7" s="24" t="s">
        <v>104</v>
      </c>
      <c r="O7" s="24" t="s">
        <v>105</v>
      </c>
      <c r="P7" s="24">
        <v>10.56</v>
      </c>
      <c r="Q7" s="24">
        <v>97</v>
      </c>
      <c r="R7" s="24">
        <v>3850</v>
      </c>
      <c r="S7" s="24">
        <v>2441</v>
      </c>
      <c r="T7" s="24">
        <v>69.66</v>
      </c>
      <c r="U7" s="24">
        <v>35.04</v>
      </c>
      <c r="V7" s="24">
        <v>255</v>
      </c>
      <c r="W7" s="24">
        <v>0.04</v>
      </c>
      <c r="X7" s="24">
        <v>6375</v>
      </c>
      <c r="Y7" s="24">
        <v>55.71</v>
      </c>
      <c r="Z7" s="24">
        <v>53.11</v>
      </c>
      <c r="AA7" s="24">
        <v>53.3</v>
      </c>
      <c r="AB7" s="24">
        <v>52.49</v>
      </c>
      <c r="AC7" s="24">
        <v>52.88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2102.9299999999998</v>
      </c>
      <c r="BG7" s="24">
        <v>2022.15</v>
      </c>
      <c r="BH7" s="24">
        <v>1812.2</v>
      </c>
      <c r="BI7" s="24">
        <v>1694.2</v>
      </c>
      <c r="BJ7" s="24">
        <v>1671.21</v>
      </c>
      <c r="BK7" s="24">
        <v>1006.65</v>
      </c>
      <c r="BL7" s="24">
        <v>998.42</v>
      </c>
      <c r="BM7" s="24">
        <v>1095.52</v>
      </c>
      <c r="BN7" s="24">
        <v>1056.55</v>
      </c>
      <c r="BO7" s="24">
        <v>1278.54</v>
      </c>
      <c r="BP7" s="24">
        <v>1078.44</v>
      </c>
      <c r="BQ7" s="24">
        <v>37.020000000000003</v>
      </c>
      <c r="BR7" s="24">
        <v>36.51</v>
      </c>
      <c r="BS7" s="24">
        <v>36.56</v>
      </c>
      <c r="BT7" s="24">
        <v>32.71</v>
      </c>
      <c r="BU7" s="24">
        <v>31.02</v>
      </c>
      <c r="BV7" s="24">
        <v>43.43</v>
      </c>
      <c r="BW7" s="24">
        <v>41.41</v>
      </c>
      <c r="BX7" s="24">
        <v>39.64</v>
      </c>
      <c r="BY7" s="24">
        <v>40</v>
      </c>
      <c r="BZ7" s="24">
        <v>38.74</v>
      </c>
      <c r="CA7" s="24">
        <v>41.91</v>
      </c>
      <c r="CB7" s="24">
        <v>517.44000000000005</v>
      </c>
      <c r="CC7" s="24">
        <v>583.13</v>
      </c>
      <c r="CD7" s="24">
        <v>489.59</v>
      </c>
      <c r="CE7" s="24">
        <v>528.04</v>
      </c>
      <c r="CF7" s="24">
        <v>686.93</v>
      </c>
      <c r="CG7" s="24">
        <v>400.44</v>
      </c>
      <c r="CH7" s="24">
        <v>417.56</v>
      </c>
      <c r="CI7" s="24">
        <v>449.72</v>
      </c>
      <c r="CJ7" s="24">
        <v>437.27</v>
      </c>
      <c r="CK7" s="24">
        <v>456.72</v>
      </c>
      <c r="CL7" s="24">
        <v>420.17</v>
      </c>
      <c r="CM7" s="24">
        <v>44.32</v>
      </c>
      <c r="CN7" s="24">
        <v>37.5</v>
      </c>
      <c r="CO7" s="24">
        <v>43.75</v>
      </c>
      <c r="CP7" s="24">
        <v>42.61</v>
      </c>
      <c r="CQ7" s="24">
        <v>33.520000000000003</v>
      </c>
      <c r="CR7" s="24">
        <v>32.229999999999997</v>
      </c>
      <c r="CS7" s="24">
        <v>32.479999999999997</v>
      </c>
      <c r="CT7" s="24">
        <v>30.19</v>
      </c>
      <c r="CU7" s="24">
        <v>28.77</v>
      </c>
      <c r="CV7" s="24">
        <v>26.22</v>
      </c>
      <c r="CW7" s="24">
        <v>29.92</v>
      </c>
      <c r="CX7" s="24">
        <v>100</v>
      </c>
      <c r="CY7" s="24">
        <v>100</v>
      </c>
      <c r="CZ7" s="24">
        <v>100</v>
      </c>
      <c r="DA7" s="24">
        <v>100</v>
      </c>
      <c r="DB7" s="24">
        <v>100</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新屋 弘仁</cp:lastModifiedBy>
  <cp:lastPrinted>2024-01-24T06:20:57Z</cp:lastPrinted>
  <dcterms:created xsi:type="dcterms:W3CDTF">2023-12-12T02:57:21Z</dcterms:created>
  <dcterms:modified xsi:type="dcterms:W3CDTF">2024-01-24T06:21:46Z</dcterms:modified>
  <cp:category>
  </cp:category>
</cp:coreProperties>
</file>