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str-lgshare.lg.vill.fudai.iwate.jp\04-01建設水産課\★10【新屋臨職】個人フォルダ★\経営比較分析表（簡水・漁排）\4経営比較分析表（簡水・漁排）\"/>
    </mc:Choice>
  </mc:AlternateContent>
  <xr:revisionPtr revIDLastSave="0" documentId="13_ncr:1_{C1DF3515-DF4E-439C-B38B-AB8522EB9CFC}" xr6:coauthVersionLast="36" xr6:coauthVersionMax="36" xr10:uidLastSave="{00000000-0000-0000-0000-000000000000}"/>
  <workbookProtection workbookAlgorithmName="SHA-512" workbookHashValue="Y0PBdR3FqcZvKR4e6zeWlsjJQGdK38WoyIprTW8xfFK886uAXEHhdn2yEJQZK+raIr7hB7Ny1T5iWcp3AM+Msg==" workbookSaltValue="WsX+q4UAxkrjcTQPUWb3Lg==" workbookSpinCount="100000" lockStructure="1"/>
  <bookViews>
    <workbookView xWindow="0" yWindow="0" windowWidth="28800" windowHeight="1165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AT8" i="4" s="1"/>
  <c r="R6" i="5"/>
  <c r="AL8" i="4" s="1"/>
  <c r="Q6" i="5"/>
  <c r="P6" i="5"/>
  <c r="P10" i="4" s="1"/>
  <c r="O6" i="5"/>
  <c r="I10" i="4" s="1"/>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E85" i="4"/>
  <c r="BB10" i="4"/>
  <c r="W10" i="4"/>
  <c r="B10" i="4"/>
  <c r="BB8" i="4"/>
  <c r="AD8" i="4"/>
  <c r="P8" i="4"/>
  <c r="I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<sst xmlns="http://schemas.openxmlformats.org/spreadsheetml/2006/main" count="233" uniqueCount="116">
  <si>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</si>
  <si>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</si>
  <si>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</si>
  <si>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</si>
  <si>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</si>
  <si>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</si>
  <si>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</si>
  <si>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</si>
  <si>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</si>
  <si>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</si>
  <si>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</si>
  <si>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</si>
  <si>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</si>
  <si>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</si>
  <si>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</si>
  <si>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</si>
  <si>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</si>
  <si>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</si>
  <si>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</si>
  <si>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</si>
  <si>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</si>
  <si>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</si>
  <si>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</si>
  <si>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</si>
  <si>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</si>
  <si>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</si>
  <si>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</si>
  <si>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</si>
  <si>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</si>
  <si>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</si>
  <si>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</si>
  <si>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</si>
  <si>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</si>
  <si>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</si>
  <si>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</si>
  <si>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</si>
  <si>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</si>
  <si>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</si>
  <si>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</si>
  <si>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</si>
  <si>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</si>
  <si>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</si>
  <si>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</si>
  <si>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</si>
  <si>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</si>
  <si>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</si>
  <si>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</si>
  <si>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</si>
  <si>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</si>
  <si>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</si>
  <si>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</si>
  <si>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</si>
  <si>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</si>
  <si>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</si>
  <si>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</si>
  <si>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</si>
  <si>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</si>
  <si>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</si>
  <si>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</si>
  <si>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</si>
  <si>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</si>
  <si>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</si>
  <si>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</si>
  <si>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</si>
  <si>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</si>
  <si>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</si>
  <si>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</si>
  <si>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</si>
  <si>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</si>
  <si>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</si>
  <si>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</si>
  <si>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</si>
  <si>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</si>
  <si>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</si>
  <si>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</si>
  <si>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</si>
  <si>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</si>
  <si>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</si>
  <si>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</si>
  <si>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</si>
  <si>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</si>
  <si>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</si>
  <si>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</si>
  <si>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</si>
  <si>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</si>
  <si>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</si>
  <si>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</si>
  <si>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</si>
  <si>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</si>
  <si>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</si>
  <si>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</si>
  <si>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</si>
  <si>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</si>
  <si>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</si>
  <si>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普代村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</si>
  <si>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</si>
  <si>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</si>
  <si>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</si>
  <si>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</si>
  <si>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</si>
  <si>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</si>
  <si>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</si>
  <si>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</si>
  <si>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</si>
  <si>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</si>
  <si>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</si>
  <si>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</si>
  <si>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</si>
  <si>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</si>
  <si>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</si>
  <si>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</si>
  <si>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</si>
  <si>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</si>
  <si>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前年度より全ての指標が悪化している状況であり、現在の料金体系では健全な経営は望めない状況である。
　経営の健全化に向けては、料金の見直しはもとより、あらゆる角度からコストの縮減の方法を検討することが急務となっている。</t>
    <rPh sb="1" eb="4">
      <t>ゼンネンド</t>
    </rPh>
    <rPh sb="6" eb="7">
      <t>スベ</t>
    </rPh>
    <rPh sb="9" eb="11">
      <t>シヒョウ</t>
    </rPh>
    <rPh sb="12" eb="14">
      <t>アッカ</t>
    </rPh>
    <rPh sb="18" eb="20">
      <t>ジョウキョウ</t>
    </rPh>
    <rPh sb="24" eb="26">
      <t>ゲンザイ</t>
    </rPh>
    <rPh sb="27" eb="29">
      <t>リョウキン</t>
    </rPh>
    <rPh sb="29" eb="31">
      <t>タイケイ</t>
    </rPh>
    <rPh sb="33" eb="35">
      <t>ケンゼン</t>
    </rPh>
    <rPh sb="36" eb="38">
      <t>ケイエイ</t>
    </rPh>
    <rPh sb="39" eb="40">
      <t>ノゾ</t>
    </rPh>
    <rPh sb="43" eb="45">
      <t>ジョウキョウ</t>
    </rPh>
    <rPh sb="51" eb="53">
      <t>ケイエイ</t>
    </rPh>
    <rPh sb="54" eb="57">
      <t>ケンゼンカ</t>
    </rPh>
    <rPh sb="58" eb="59">
      <t>ム</t>
    </rPh>
    <rPh sb="63" eb="65">
      <t>リョウキン</t>
    </rPh>
    <rPh sb="66" eb="68">
      <t>ミナオ</t>
    </rPh>
    <rPh sb="79" eb="81">
      <t>カクド</t>
    </rPh>
    <rPh sb="87" eb="89">
      <t>シュクゲン</t>
    </rPh>
    <rPh sb="90" eb="92">
      <t>ホウホウ</t>
    </rPh>
    <rPh sb="93" eb="95">
      <t>ケントウ</t>
    </rPh>
    <rPh sb="100" eb="102">
      <t>キュウム</t>
    </rPh>
    <phoneticPr fontId="4"/>
  </si>
  <si>
    <t>　水道施設は、日常生活や地域の産業活動を営む上で必要不可欠であり、常に利用者に安全で安心な水道水の供給を安定して行うことが求められている。
　本村の簡易水道事業は、昭和38年の創設当初に想定していた状況とは大きく異なる社会情勢の中、更なる人口減少を見据えた施設の統廃合や規模の適正化を検討する必要がある。
　水道使用料のみでは経営が成り立たない状況ではあるが、水道事業の重要性からも一般会計からの繰入は継続し、経営を維持する。また、法適用事業への移行にあたり経営状況について多角的に検証を行い、健全な事業運営を図る。</t>
    <rPh sb="1" eb="3">
      <t>スイドウ</t>
    </rPh>
    <rPh sb="3" eb="5">
      <t>シセツ</t>
    </rPh>
    <rPh sb="7" eb="9">
      <t>ニチジョウ</t>
    </rPh>
    <rPh sb="9" eb="11">
      <t>セイカツ</t>
    </rPh>
    <rPh sb="12" eb="14">
      <t>チイキ</t>
    </rPh>
    <rPh sb="15" eb="17">
      <t>サンギョウ</t>
    </rPh>
    <rPh sb="17" eb="19">
      <t>カツドウ</t>
    </rPh>
    <rPh sb="20" eb="21">
      <t>イトナ</t>
    </rPh>
    <rPh sb="22" eb="23">
      <t>ウエ</t>
    </rPh>
    <rPh sb="24" eb="26">
      <t>ヒツヨウ</t>
    </rPh>
    <rPh sb="26" eb="29">
      <t>フカケツ</t>
    </rPh>
    <rPh sb="33" eb="34">
      <t>ツネ</t>
    </rPh>
    <rPh sb="35" eb="38">
      <t>リヨウシャ</t>
    </rPh>
    <rPh sb="39" eb="41">
      <t>アンゼン</t>
    </rPh>
    <rPh sb="42" eb="44">
      <t>アンシン</t>
    </rPh>
    <rPh sb="45" eb="48">
      <t>スイドウスイ</t>
    </rPh>
    <rPh sb="49" eb="51">
      <t>キョウキュウ</t>
    </rPh>
    <rPh sb="52" eb="54">
      <t>アンテイ</t>
    </rPh>
    <rPh sb="56" eb="57">
      <t>オコナ</t>
    </rPh>
    <rPh sb="61" eb="62">
      <t>モト</t>
    </rPh>
    <rPh sb="71" eb="73">
      <t>ホンソン</t>
    </rPh>
    <rPh sb="74" eb="76">
      <t>カンイ</t>
    </rPh>
    <rPh sb="76" eb="78">
      <t>スイドウ</t>
    </rPh>
    <rPh sb="78" eb="80">
      <t>ジギョウ</t>
    </rPh>
    <rPh sb="82" eb="84">
      <t>ショウワ</t>
    </rPh>
    <rPh sb="86" eb="87">
      <t>ネン</t>
    </rPh>
    <rPh sb="88" eb="90">
      <t>ソウセツ</t>
    </rPh>
    <rPh sb="90" eb="92">
      <t>トウショ</t>
    </rPh>
    <rPh sb="93" eb="95">
      <t>ソウテイ</t>
    </rPh>
    <rPh sb="99" eb="101">
      <t>ジョウキョウ</t>
    </rPh>
    <rPh sb="103" eb="104">
      <t>オオ</t>
    </rPh>
    <rPh sb="106" eb="107">
      <t>コト</t>
    </rPh>
    <rPh sb="109" eb="111">
      <t>シャカイ</t>
    </rPh>
    <rPh sb="111" eb="113">
      <t>ジョウセイ</t>
    </rPh>
    <rPh sb="114" eb="115">
      <t>ナカ</t>
    </rPh>
    <rPh sb="116" eb="117">
      <t>サラ</t>
    </rPh>
    <rPh sb="119" eb="121">
      <t>ジンコウ</t>
    </rPh>
    <rPh sb="121" eb="123">
      <t>ゲンショウ</t>
    </rPh>
    <rPh sb="124" eb="126">
      <t>ミス</t>
    </rPh>
    <rPh sb="128" eb="130">
      <t>シセツ</t>
    </rPh>
    <rPh sb="131" eb="134">
      <t>トウハイゴウ</t>
    </rPh>
    <rPh sb="135" eb="137">
      <t>キボ</t>
    </rPh>
    <rPh sb="138" eb="141">
      <t>テキセイカ</t>
    </rPh>
    <rPh sb="142" eb="144">
      <t>ケントウ</t>
    </rPh>
    <rPh sb="146" eb="148">
      <t>ヒツヨウ</t>
    </rPh>
    <rPh sb="154" eb="156">
      <t>スイドウ</t>
    </rPh>
    <rPh sb="156" eb="159">
      <t>シヨウリョウ</t>
    </rPh>
    <rPh sb="163" eb="165">
      <t>ケイエイ</t>
    </rPh>
    <rPh sb="166" eb="167">
      <t>ナ</t>
    </rPh>
    <rPh sb="168" eb="169">
      <t>タ</t>
    </rPh>
    <rPh sb="172" eb="174">
      <t>ジョウキョウ</t>
    </rPh>
    <rPh sb="180" eb="182">
      <t>スイドウ</t>
    </rPh>
    <rPh sb="182" eb="184">
      <t>ジギョウ</t>
    </rPh>
    <rPh sb="185" eb="188">
      <t>ジュウヨウセイ</t>
    </rPh>
    <rPh sb="191" eb="193">
      <t>イッパン</t>
    </rPh>
    <rPh sb="193" eb="195">
      <t>カイケイ</t>
    </rPh>
    <rPh sb="198" eb="200">
      <t>クリイレ</t>
    </rPh>
    <rPh sb="201" eb="203">
      <t>ケイゾク</t>
    </rPh>
    <rPh sb="205" eb="207">
      <t>ケイエイ</t>
    </rPh>
    <rPh sb="208" eb="210">
      <t>イジ</t>
    </rPh>
    <rPh sb="216" eb="217">
      <t>ホウ</t>
    </rPh>
    <rPh sb="217" eb="219">
      <t>テキヨウ</t>
    </rPh>
    <rPh sb="219" eb="221">
      <t>ジギョウ</t>
    </rPh>
    <rPh sb="223" eb="225">
      <t>イコウ</t>
    </rPh>
    <rPh sb="229" eb="231">
      <t>ケイエイ</t>
    </rPh>
    <rPh sb="231" eb="233">
      <t>ジョウキョウ</t>
    </rPh>
    <rPh sb="237" eb="240">
      <t>タカクテキ</t>
    </rPh>
    <rPh sb="241" eb="243">
      <t>ケンショウ</t>
    </rPh>
    <rPh sb="244" eb="245">
      <t>オコナ</t>
    </rPh>
    <rPh sb="247" eb="249">
      <t>ケンゼン</t>
    </rPh>
    <rPh sb="250" eb="252">
      <t>ジギョウ</t>
    </rPh>
    <rPh sb="252" eb="254">
      <t>ウンエイ</t>
    </rPh>
    <rPh sb="255" eb="256">
      <t>ハカ</t>
    </rPh>
    <phoneticPr fontId="4"/>
  </si>
  <si>
    <t>　管路・施設の多くが法定耐用年数を超えてもなおそのままの状況で稼働しており、都度修繕で対応している状況である。
　特に、管路については更新数量を大きく上回るペースで法定耐用年数に到達している状況であり、老朽化の状況を考慮した上で、更新の優先順位についての検討も急務である。</t>
    <rPh sb="1" eb="3">
      <t>カンロ</t>
    </rPh>
    <rPh sb="4" eb="6">
      <t>シセツ</t>
    </rPh>
    <rPh sb="7" eb="8">
      <t>オオ</t>
    </rPh>
    <rPh sb="10" eb="12">
      <t>ホウテイ</t>
    </rPh>
    <rPh sb="12" eb="14">
      <t>タイヨウ</t>
    </rPh>
    <rPh sb="14" eb="16">
      <t>ネンスウ</t>
    </rPh>
    <rPh sb="17" eb="18">
      <t>コ</t>
    </rPh>
    <rPh sb="28" eb="30">
      <t>ジョウキョウ</t>
    </rPh>
    <rPh sb="31" eb="33">
      <t>カドウ</t>
    </rPh>
    <rPh sb="38" eb="40">
      <t>ツド</t>
    </rPh>
    <rPh sb="40" eb="42">
      <t>シュウゼン</t>
    </rPh>
    <rPh sb="43" eb="45">
      <t>タイオウ</t>
    </rPh>
    <rPh sb="49" eb="51">
      <t>ジョウキョウ</t>
    </rPh>
    <rPh sb="57" eb="58">
      <t>トク</t>
    </rPh>
    <rPh sb="60" eb="62">
      <t>カンロ</t>
    </rPh>
    <rPh sb="67" eb="69">
      <t>コウシン</t>
    </rPh>
    <rPh sb="69" eb="71">
      <t>スウリョウ</t>
    </rPh>
    <rPh sb="72" eb="73">
      <t>オオ</t>
    </rPh>
    <rPh sb="75" eb="77">
      <t>ウワマワ</t>
    </rPh>
    <rPh sb="82" eb="84">
      <t>ホウテイ</t>
    </rPh>
    <rPh sb="84" eb="86">
      <t>タイヨウ</t>
    </rPh>
    <rPh sb="86" eb="88">
      <t>ネンスウ</t>
    </rPh>
    <rPh sb="89" eb="91">
      <t>トウタツ</t>
    </rPh>
    <rPh sb="95" eb="97">
      <t>ジョウキョウ</t>
    </rPh>
    <rPh sb="101" eb="104">
      <t>ロウキュウカ</t>
    </rPh>
    <rPh sb="105" eb="107">
      <t>ジョウキョウ</t>
    </rPh>
    <rPh sb="108" eb="110">
      <t>コウリョ</t>
    </rPh>
    <rPh sb="112" eb="113">
      <t>ウエ</t>
    </rPh>
    <rPh sb="115" eb="117">
      <t>コウシン</t>
    </rPh>
    <rPh sb="118" eb="120">
      <t>ユウセン</t>
    </rPh>
    <rPh sb="120" eb="122">
      <t>ジュンイ</t>
    </rPh>
    <rPh sb="127" eb="129">
      <t>ケントウ</t>
    </rPh>
    <rPh sb="130" eb="132">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</si>
</sst>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0.91</c:v>
                </c:pt>
                <c:pt idx="1">
                  <c:v>2.2000000000000002</c:v>
                </c:pt>
                <c:pt idx="2">
                  <c:v>1.73</c:v>
                </c:pt>
                <c:pt idx="3" formatCode="#,##0.00;&quot;△&quot;#,##0.00">
                  <c:v>0</c:v>
                </c:pt>
                <c:pt idx="4" formatCode="#,##0.00;&quot;△&quot;#,##0.00">
                  <c:v>0</c:v>
                </c:pt>
              </c:numCache>
            </c:numRef>
          </c:val>
          <c:extLst>
            <c:ext xmlns:c16="http://schemas.microsoft.com/office/drawing/2014/chart" uri="{C3380CC4-5D6E-409C-BE32-E72D297353CC}">
              <c16:uniqueId val="{00000000-FD36-42CE-AB1C-7214B3539A1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FD36-42CE-AB1C-7214B3539A1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58.94</c:v>
                </c:pt>
                <c:pt idx="1">
                  <c:v>58.94</c:v>
                </c:pt>
                <c:pt idx="2">
                  <c:v>60.98</c:v>
                </c:pt>
                <c:pt idx="3">
                  <c:v>54.34</c:v>
                </c:pt>
                <c:pt idx="4">
                  <c:v>50.44</c:v>
                </c:pt>
              </c:numCache>
            </c:numRef>
          </c:val>
          <c:extLst>
            <c:ext xmlns:c16="http://schemas.microsoft.com/office/drawing/2014/chart" uri="{C3380CC4-5D6E-409C-BE32-E72D297353CC}">
              <c16:uniqueId val="{00000000-F015-487C-9D45-D7D5E60EA79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F015-487C-9D45-D7D5E60EA79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82.71</c:v>
                </c:pt>
                <c:pt idx="1">
                  <c:v>80.849999999999994</c:v>
                </c:pt>
                <c:pt idx="2">
                  <c:v>78.36</c:v>
                </c:pt>
                <c:pt idx="3">
                  <c:v>82.84</c:v>
                </c:pt>
                <c:pt idx="4">
                  <c:v>82.16</c:v>
                </c:pt>
              </c:numCache>
            </c:numRef>
          </c:val>
          <c:extLst>
            <c:ext xmlns:c16="http://schemas.microsoft.com/office/drawing/2014/chart" uri="{C3380CC4-5D6E-409C-BE32-E72D297353CC}">
              <c16:uniqueId val="{00000000-DD23-4863-8FC6-346ADE8192F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DD23-4863-8FC6-346ADE8192F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125.72</c:v>
                </c:pt>
                <c:pt idx="1">
                  <c:v>120.64</c:v>
                </c:pt>
                <c:pt idx="2">
                  <c:v>129.88</c:v>
                </c:pt>
                <c:pt idx="3">
                  <c:v>88.17</c:v>
                </c:pt>
                <c:pt idx="4">
                  <c:v>85.22</c:v>
                </c:pt>
              </c:numCache>
            </c:numRef>
          </c:val>
          <c:extLst>
            <c:ext xmlns:c16="http://schemas.microsoft.com/office/drawing/2014/chart" uri="{C3380CC4-5D6E-409C-BE32-E72D297353CC}">
              <c16:uniqueId val="{00000000-DC40-4FF9-9344-EE5E9E52FD3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DC40-4FF9-9344-EE5E9E52FD3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F2-44E5-908B-4006B1C1E46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F2-44E5-908B-4006B1C1E46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B9-41AD-A2EE-D3A071E9BAF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B9-41AD-A2EE-D3A071E9BAF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56-4BB5-9C1A-05705B06922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56-4BB5-9C1A-05705B06922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A-48DD-B3C4-09ED2F86BA9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A-48DD-B3C4-09ED2F86BA9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542.79999999999995</c:v>
                </c:pt>
                <c:pt idx="1">
                  <c:v>597.54999999999995</c:v>
                </c:pt>
                <c:pt idx="2">
                  <c:v>602.41999999999996</c:v>
                </c:pt>
                <c:pt idx="3">
                  <c:v>597.64</c:v>
                </c:pt>
                <c:pt idx="4">
                  <c:v>642.75</c:v>
                </c:pt>
              </c:numCache>
            </c:numRef>
          </c:val>
          <c:extLst>
            <c:ext xmlns:c16="http://schemas.microsoft.com/office/drawing/2014/chart" uri="{C3380CC4-5D6E-409C-BE32-E72D297353CC}">
              <c16:uniqueId val="{00000000-DB11-41CD-943E-0862BEB9E99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DB11-41CD-943E-0862BEB9E99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84.94</c:v>
                </c:pt>
                <c:pt idx="1">
                  <c:v>80.83</c:v>
                </c:pt>
                <c:pt idx="2">
                  <c:v>78.39</c:v>
                </c:pt>
                <c:pt idx="3">
                  <c:v>63.88</c:v>
                </c:pt>
                <c:pt idx="4">
                  <c:v>62.75</c:v>
                </c:pt>
              </c:numCache>
            </c:numRef>
          </c:val>
          <c:extLst>
            <c:ext xmlns:c16="http://schemas.microsoft.com/office/drawing/2014/chart" uri="{C3380CC4-5D6E-409C-BE32-E72D297353CC}">
              <c16:uniqueId val="{00000000-271B-4C13-96D8-3F5C58E6FC0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271B-4C13-96D8-3F5C58E6FC0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254.26</c:v>
                </c:pt>
                <c:pt idx="1">
                  <c:v>269.11</c:v>
                </c:pt>
                <c:pt idx="2">
                  <c:v>278.76</c:v>
                </c:pt>
                <c:pt idx="3">
                  <c:v>344.23</c:v>
                </c:pt>
                <c:pt idx="4">
                  <c:v>350.8</c:v>
                </c:pt>
              </c:numCache>
            </c:numRef>
          </c:val>
          <c:extLst>
            <c:ext xmlns:c16="http://schemas.microsoft.com/office/drawing/2014/chart" uri="{C3380CC4-5D6E-409C-BE32-E72D297353CC}">
              <c16:uniqueId val="{00000000-FC75-44C3-AACB-0A067327EB8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FC75-44C3-AACB-0A067327EB8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0"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岩手県　普代村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2441</v>
      </c>
      <c r="AM8" s="37"/>
      <c r="AN8" s="37"/>
      <c r="AO8" s="37"/>
      <c r="AP8" s="37"/>
      <c r="AQ8" s="37"/>
      <c r="AR8" s="37"/>
      <c r="AS8" s="37"/>
      <c r="AT8" s="38">
        <f>データ!$S$6</f>
        <v>69.66</v>
      </c>
      <c r="AU8" s="38"/>
      <c r="AV8" s="38"/>
      <c r="AW8" s="38"/>
      <c r="AX8" s="38"/>
      <c r="AY8" s="38"/>
      <c r="AZ8" s="38"/>
      <c r="BA8" s="38"/>
      <c r="BB8" s="38">
        <f>データ!$T$6</f>
        <v>35.04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98.05</v>
      </c>
      <c r="Q10" s="38"/>
      <c r="R10" s="38"/>
      <c r="S10" s="38"/>
      <c r="T10" s="38"/>
      <c r="U10" s="38"/>
      <c r="V10" s="38"/>
      <c r="W10" s="37">
        <f>データ!$Q$6</f>
        <v>3540</v>
      </c>
      <c r="X10" s="37"/>
      <c r="Y10" s="37"/>
      <c r="Z10" s="37"/>
      <c r="AA10" s="37"/>
      <c r="AB10" s="37"/>
      <c r="AC10" s="37"/>
      <c r="AD10" s="2"/>
      <c r="AE10" s="2"/>
      <c r="AF10" s="2"/>
      <c r="AG10" s="2"/>
      <c r="AH10" s="2"/>
      <c r="AI10" s="2"/>
      <c r="AJ10" s="2"/>
      <c r="AK10" s="2"/>
      <c r="AL10" s="37">
        <f>データ!$U$6</f>
        <v>2367</v>
      </c>
      <c r="AM10" s="37"/>
      <c r="AN10" s="37"/>
      <c r="AO10" s="37"/>
      <c r="AP10" s="37"/>
      <c r="AQ10" s="37"/>
      <c r="AR10" s="37"/>
      <c r="AS10" s="37"/>
      <c r="AT10" s="38">
        <f>データ!$V$6</f>
        <v>11.5</v>
      </c>
      <c r="AU10" s="38"/>
      <c r="AV10" s="38"/>
      <c r="AW10" s="38"/>
      <c r="AX10" s="38"/>
      <c r="AY10" s="38"/>
      <c r="AZ10" s="38"/>
      <c r="BA10" s="38"/>
      <c r="BB10" s="38">
        <f>データ!$W$6</f>
        <v>205.83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113</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zgRMXD7ocoDbyHZk/W/XZwv0ZEjtj+fx0EAr9Ps+/HiiVZvMQkoCAXt/uvCwaz/r6gwd/1PVTAQiNCmvb0aMHw==" saltValue="xKjeB6ZZW9/LK18MNnrib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2022</v>
      </c>
      <c r="C6" s="20">
        <f t="shared" ref="C6:W6" si="3">C7</f>
        <v>34851</v>
      </c>
      <c r="D6" s="20">
        <f t="shared" si="3"/>
        <v>47</v>
      </c>
      <c r="E6" s="20">
        <f t="shared" si="3"/>
        <v>1</v>
      </c>
      <c r="F6" s="20">
        <f t="shared" si="3"/>
        <v>0</v>
      </c>
      <c r="G6" s="20">
        <f t="shared" si="3"/>
        <v>0</v>
      </c>
      <c r="H6" s="20" t="str">
        <f t="shared" si="3"/>
        <v>岩手県　普代村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98.05</v>
      </c>
      <c r="Q6" s="21">
        <f t="shared" si="3"/>
        <v>3540</v>
      </c>
      <c r="R6" s="21">
        <f t="shared" si="3"/>
        <v>2441</v>
      </c>
      <c r="S6" s="21">
        <f t="shared" si="3"/>
        <v>69.66</v>
      </c>
      <c r="T6" s="21">
        <f t="shared" si="3"/>
        <v>35.04</v>
      </c>
      <c r="U6" s="21">
        <f t="shared" si="3"/>
        <v>2367</v>
      </c>
      <c r="V6" s="21">
        <f t="shared" si="3"/>
        <v>11.5</v>
      </c>
      <c r="W6" s="21">
        <f t="shared" si="3"/>
        <v>205.83</v>
      </c>
      <c r="X6" s="22">
        <f>IF(X7="",NA(),X7)</f>
        <v>125.72</v>
      </c>
      <c r="Y6" s="22">
        <f t="shared" ref="Y6:AG6" si="4">IF(Y7="",NA(),Y7)</f>
        <v>120.64</v>
      </c>
      <c r="Z6" s="22">
        <f t="shared" si="4"/>
        <v>129.88</v>
      </c>
      <c r="AA6" s="22">
        <f t="shared" si="4"/>
        <v>88.17</v>
      </c>
      <c r="AB6" s="22">
        <f t="shared" si="4"/>
        <v>85.22</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542.79999999999995</v>
      </c>
      <c r="BF6" s="22">
        <f t="shared" ref="BF6:BN6" si="7">IF(BF7="",NA(),BF7)</f>
        <v>597.54999999999995</v>
      </c>
      <c r="BG6" s="22">
        <f t="shared" si="7"/>
        <v>602.41999999999996</v>
      </c>
      <c r="BH6" s="22">
        <f t="shared" si="7"/>
        <v>597.64</v>
      </c>
      <c r="BI6" s="22">
        <f t="shared" si="7"/>
        <v>642.75</v>
      </c>
      <c r="BJ6" s="22">
        <f t="shared" si="7"/>
        <v>1007.7</v>
      </c>
      <c r="BK6" s="22">
        <f t="shared" si="7"/>
        <v>1018.52</v>
      </c>
      <c r="BL6" s="22">
        <f t="shared" si="7"/>
        <v>949.61</v>
      </c>
      <c r="BM6" s="22">
        <f t="shared" si="7"/>
        <v>918.84</v>
      </c>
      <c r="BN6" s="22">
        <f t="shared" si="7"/>
        <v>955.49</v>
      </c>
      <c r="BO6" s="21" t="str">
        <f>IF(BO7="","",IF(BO7="-","【-】","【"&amp;SUBSTITUTE(TEXT(BO7,"#,##0.00"),"-","△")&amp;"】"))</f>
        <v>【982.48】</v>
      </c>
      <c r="BP6" s="22">
        <f>IF(BP7="",NA(),BP7)</f>
        <v>84.94</v>
      </c>
      <c r="BQ6" s="22">
        <f t="shared" ref="BQ6:BY6" si="8">IF(BQ7="",NA(),BQ7)</f>
        <v>80.83</v>
      </c>
      <c r="BR6" s="22">
        <f t="shared" si="8"/>
        <v>78.39</v>
      </c>
      <c r="BS6" s="22">
        <f t="shared" si="8"/>
        <v>63.88</v>
      </c>
      <c r="BT6" s="22">
        <f t="shared" si="8"/>
        <v>62.75</v>
      </c>
      <c r="BU6" s="22">
        <f t="shared" si="8"/>
        <v>59.22</v>
      </c>
      <c r="BV6" s="22">
        <f t="shared" si="8"/>
        <v>58.79</v>
      </c>
      <c r="BW6" s="22">
        <f t="shared" si="8"/>
        <v>58.41</v>
      </c>
      <c r="BX6" s="22">
        <f t="shared" si="8"/>
        <v>58.27</v>
      </c>
      <c r="BY6" s="22">
        <f t="shared" si="8"/>
        <v>55.15</v>
      </c>
      <c r="BZ6" s="21" t="str">
        <f>IF(BZ7="","",IF(BZ7="-","【-】","【"&amp;SUBSTITUTE(TEXT(BZ7,"#,##0.00"),"-","△")&amp;"】"))</f>
        <v>【50.61】</v>
      </c>
      <c r="CA6" s="22">
        <f>IF(CA7="",NA(),CA7)</f>
        <v>254.26</v>
      </c>
      <c r="CB6" s="22">
        <f t="shared" ref="CB6:CJ6" si="9">IF(CB7="",NA(),CB7)</f>
        <v>269.11</v>
      </c>
      <c r="CC6" s="22">
        <f t="shared" si="9"/>
        <v>278.76</v>
      </c>
      <c r="CD6" s="22">
        <f t="shared" si="9"/>
        <v>344.23</v>
      </c>
      <c r="CE6" s="22">
        <f t="shared" si="9"/>
        <v>350.8</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58.94</v>
      </c>
      <c r="CM6" s="22">
        <f t="shared" ref="CM6:CU6" si="10">IF(CM7="",NA(),CM7)</f>
        <v>58.94</v>
      </c>
      <c r="CN6" s="22">
        <f t="shared" si="10"/>
        <v>60.98</v>
      </c>
      <c r="CO6" s="22">
        <f t="shared" si="10"/>
        <v>54.34</v>
      </c>
      <c r="CP6" s="22">
        <f t="shared" si="10"/>
        <v>50.44</v>
      </c>
      <c r="CQ6" s="22">
        <f t="shared" si="10"/>
        <v>56.76</v>
      </c>
      <c r="CR6" s="22">
        <f t="shared" si="10"/>
        <v>56.04</v>
      </c>
      <c r="CS6" s="22">
        <f t="shared" si="10"/>
        <v>58.52</v>
      </c>
      <c r="CT6" s="22">
        <f t="shared" si="10"/>
        <v>58.88</v>
      </c>
      <c r="CU6" s="22">
        <f t="shared" si="10"/>
        <v>58.16</v>
      </c>
      <c r="CV6" s="21" t="str">
        <f>IF(CV7="","",IF(CV7="-","【-】","【"&amp;SUBSTITUTE(TEXT(CV7,"#,##0.00"),"-","△")&amp;"】"))</f>
        <v>【56.15】</v>
      </c>
      <c r="CW6" s="22">
        <f>IF(CW7="",NA(),CW7)</f>
        <v>82.71</v>
      </c>
      <c r="CX6" s="22">
        <f t="shared" ref="CX6:DF6" si="11">IF(CX7="",NA(),CX7)</f>
        <v>80.849999999999994</v>
      </c>
      <c r="CY6" s="22">
        <f t="shared" si="11"/>
        <v>78.36</v>
      </c>
      <c r="CZ6" s="22">
        <f t="shared" si="11"/>
        <v>82.84</v>
      </c>
      <c r="DA6" s="22">
        <f t="shared" si="11"/>
        <v>82.16</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0.91</v>
      </c>
      <c r="EE6" s="22">
        <f t="shared" ref="EE6:EM6" si="14">IF(EE7="",NA(),EE7)</f>
        <v>2.2000000000000002</v>
      </c>
      <c r="EF6" s="22">
        <f t="shared" si="14"/>
        <v>1.73</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34851</v>
      </c>
      <c r="D7" s="24">
        <v>47</v>
      </c>
      <c r="E7" s="24">
        <v>1</v>
      </c>
      <c r="F7" s="24">
        <v>0</v>
      </c>
      <c r="G7" s="24">
        <v>0</v>
      </c>
      <c r="H7" s="24" t="s">
        <v>94</v>
      </c>
      <c r="I7" s="24" t="s">
        <v>95</v>
      </c>
      <c r="J7" s="24" t="s">
        <v>96</v>
      </c>
      <c r="K7" s="24" t="s">
        <v>97</v>
      </c>
      <c r="L7" s="24" t="s">
        <v>98</v>
      </c>
      <c r="M7" s="24" t="s">
        <v>99</v>
      </c>
      <c r="N7" s="25" t="s">
        <v>100</v>
      </c>
      <c r="O7" s="25" t="s">
        <v>101</v>
      </c>
      <c r="P7" s="25">
        <v>98.05</v>
      </c>
      <c r="Q7" s="25">
        <v>3540</v>
      </c>
      <c r="R7" s="25">
        <v>2441</v>
      </c>
      <c r="S7" s="25">
        <v>69.66</v>
      </c>
      <c r="T7" s="25">
        <v>35.04</v>
      </c>
      <c r="U7" s="25">
        <v>2367</v>
      </c>
      <c r="V7" s="25">
        <v>11.5</v>
      </c>
      <c r="W7" s="25">
        <v>205.83</v>
      </c>
      <c r="X7" s="25">
        <v>125.72</v>
      </c>
      <c r="Y7" s="25">
        <v>120.64</v>
      </c>
      <c r="Z7" s="25">
        <v>129.88</v>
      </c>
      <c r="AA7" s="25">
        <v>88.17</v>
      </c>
      <c r="AB7" s="25">
        <v>85.22</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542.79999999999995</v>
      </c>
      <c r="BF7" s="25">
        <v>597.54999999999995</v>
      </c>
      <c r="BG7" s="25">
        <v>602.41999999999996</v>
      </c>
      <c r="BH7" s="25">
        <v>597.64</v>
      </c>
      <c r="BI7" s="25">
        <v>642.75</v>
      </c>
      <c r="BJ7" s="25">
        <v>1007.7</v>
      </c>
      <c r="BK7" s="25">
        <v>1018.52</v>
      </c>
      <c r="BL7" s="25">
        <v>949.61</v>
      </c>
      <c r="BM7" s="25">
        <v>918.84</v>
      </c>
      <c r="BN7" s="25">
        <v>955.49</v>
      </c>
      <c r="BO7" s="25">
        <v>982.48</v>
      </c>
      <c r="BP7" s="25">
        <v>84.94</v>
      </c>
      <c r="BQ7" s="25">
        <v>80.83</v>
      </c>
      <c r="BR7" s="25">
        <v>78.39</v>
      </c>
      <c r="BS7" s="25">
        <v>63.88</v>
      </c>
      <c r="BT7" s="25">
        <v>62.75</v>
      </c>
      <c r="BU7" s="25">
        <v>59.22</v>
      </c>
      <c r="BV7" s="25">
        <v>58.79</v>
      </c>
      <c r="BW7" s="25">
        <v>58.41</v>
      </c>
      <c r="BX7" s="25">
        <v>58.27</v>
      </c>
      <c r="BY7" s="25">
        <v>55.15</v>
      </c>
      <c r="BZ7" s="25">
        <v>50.61</v>
      </c>
      <c r="CA7" s="25">
        <v>254.26</v>
      </c>
      <c r="CB7" s="25">
        <v>269.11</v>
      </c>
      <c r="CC7" s="25">
        <v>278.76</v>
      </c>
      <c r="CD7" s="25">
        <v>344.23</v>
      </c>
      <c r="CE7" s="25">
        <v>350.8</v>
      </c>
      <c r="CF7" s="25">
        <v>292.89999999999998</v>
      </c>
      <c r="CG7" s="25">
        <v>298.25</v>
      </c>
      <c r="CH7" s="25">
        <v>303.27999999999997</v>
      </c>
      <c r="CI7" s="25">
        <v>303.81</v>
      </c>
      <c r="CJ7" s="25">
        <v>310.26</v>
      </c>
      <c r="CK7" s="25">
        <v>320.83</v>
      </c>
      <c r="CL7" s="25">
        <v>58.94</v>
      </c>
      <c r="CM7" s="25">
        <v>58.94</v>
      </c>
      <c r="CN7" s="25">
        <v>60.98</v>
      </c>
      <c r="CO7" s="25">
        <v>54.34</v>
      </c>
      <c r="CP7" s="25">
        <v>50.44</v>
      </c>
      <c r="CQ7" s="25">
        <v>56.76</v>
      </c>
      <c r="CR7" s="25">
        <v>56.04</v>
      </c>
      <c r="CS7" s="25">
        <v>58.52</v>
      </c>
      <c r="CT7" s="25">
        <v>58.88</v>
      </c>
      <c r="CU7" s="25">
        <v>58.16</v>
      </c>
      <c r="CV7" s="25">
        <v>56.15</v>
      </c>
      <c r="CW7" s="25">
        <v>82.71</v>
      </c>
      <c r="CX7" s="25">
        <v>80.849999999999994</v>
      </c>
      <c r="CY7" s="25">
        <v>78.36</v>
      </c>
      <c r="CZ7" s="25">
        <v>82.84</v>
      </c>
      <c r="DA7" s="25">
        <v>82.16</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0.91</v>
      </c>
      <c r="EE7" s="25">
        <v>2.2000000000000002</v>
      </c>
      <c r="EF7" s="25">
        <v>1.73</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107</v>
      </c>
    </row>
    <row r="12" spans="1:144" x14ac:dyDescent="0.15">
      <c r="B12">
        <v>1</v>
      </c>
      <c r="C12">
        <v>1</v>
      </c>
      <c r="D12">
        <v>2</v>
      </c>
      <c r="E12">
        <v>3</v>
      </c>
      <c r="F12">
        <v>4</v>
      </c>
      <c r="G12" t="s">
        <v>108</v>
      </c>
    </row>
    <row r="13" spans="1:144" x14ac:dyDescent="0.15">
      <c r="B13" t="s">
        <v>109</v>
      </c>
      <c r="C13" t="s">
        <v>110</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新屋 弘仁</cp:lastModifiedBy>
  <cp:lastPrinted>2024-01-24T06:40:56Z</cp:lastPrinted>
  <dcterms:created xsi:type="dcterms:W3CDTF">2023-12-05T01:04:49Z</dcterms:created>
  <dcterms:modified xsi:type="dcterms:W3CDTF">2024-01-24T06:40:58Z</dcterms:modified>
  <cp:category>
  </cp:category>
</cp:coreProperties>
</file>