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03482Profile01\Profile$\SC34-2101\Desktop\060117【129〆】公営企業に係る経営比較分析表（令和４年度決算）の分析等について\提出\"/>
    </mc:Choice>
  </mc:AlternateContent>
  <xr:revisionPtr revIDLastSave="0" documentId="13_ncr:1_{91FD2475-87F2-4E91-AD6A-DD0DD70638DB}" xr6:coauthVersionLast="47" xr6:coauthVersionMax="47" xr10:uidLastSave="{00000000-0000-0000-0000-000000000000}"/>
  <workbookProtection workbookAlgorithmName="SHA-512" workbookHashValue="1ygCfk8lvIRY+vUEQPFTtAi2+jHikw7hU6c0d3qBsFr0VmUz6978YSHBO5LR+btuuEWezGCQEcuPAVcqjTSSDQ==" workbookSaltValue="dFLT9IjXtnVF2LEa9bgPYg==" workbookSpinCount="100000" lockStructure="1"/>
  <bookViews>
    <workbookView xWindow="-108" yWindow="-108" windowWidth="23256" windowHeight="1245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P10" i="4"/>
  <c r="B10" i="4"/>
  <c r="AT8" i="4"/>
  <c r="AL8" i="4"/>
  <c r="P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<sst xmlns="http://schemas.openxmlformats.org/spreadsheetml/2006/main" count="236" uniqueCount="119">
  <si>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</si>
  <si>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</si>
  <si>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</si>
  <si>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</si>
  <si>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</si>
  <si>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</si>
  <si>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</si>
  <si>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</si>
  <si>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</si>
  <si>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</si>
  <si>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</si>
  <si>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</si>
  <si>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</si>
  <si>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</si>
  <si>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</si>
  <si>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</si>
  <si>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</si>
  <si>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</si>
  <si>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</si>
  <si>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</si>
  <si>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</si>
  <si>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</si>
  <si>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</si>
  <si>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</si>
  <si>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</si>
  <si>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</si>
  <si>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</si>
  <si>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</si>
  <si>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</si>
  <si>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</si>
  <si>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</si>
  <si>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</si>
  <si>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</si>
  <si>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</si>
  <si>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</si>
  <si>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</si>
  <si>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</si>
  <si>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</si>
  <si>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</si>
  <si>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</si>
  <si>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</si>
  <si>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</si>
  <si>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</si>
  <si>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</si>
  <si>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</si>
  <si>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</si>
  <si>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</si>
  <si>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</si>
  <si>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</si>
  <si>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</si>
  <si>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</si>
  <si>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</si>
  <si>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</si>
  <si>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</si>
  <si>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</si>
  <si>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</si>
  <si>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</si>
  <si>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</si>
  <si>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</si>
  <si>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</si>
  <si>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</si>
  <si>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</si>
  <si>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</si>
  <si>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</si>
  <si>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</si>
  <si>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</si>
  <si>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</si>
  <si>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</si>
  <si>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</si>
  <si>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</si>
  <si>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</si>
  <si>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</si>
  <si>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</si>
  <si>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</si>
  <si>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</si>
  <si>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</si>
  <si>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</si>
  <si>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</si>
  <si>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</si>
  <si>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</si>
  <si>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</si>
  <si>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</si>
  <si>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</si>
  <si>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</si>
  <si>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</si>
  <si>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</si>
  <si>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</si>
  <si>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</si>
  <si>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</si>
  <si>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</si>
  <si>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</si>
  <si>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</si>
  <si>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</si>
  <si>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</si>
  <si>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</si>
  <si>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</si>
  <si>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</si>
  <si>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</si>
  <si>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山田町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</si>
  <si>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</si>
  <si>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</si>
  <si>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</si>
  <si>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</si>
  <si>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</si>
  <si>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</si>
  <si>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</si>
  <si>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</si>
  <si>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</si>
  <si>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</si>
  <si>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</si>
  <si>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</si>
  <si>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</si>
  <si>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</si>
  <si>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</si>
  <si>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</si>
  <si>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</si>
  <si>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管渠の老朽化率は低いため、更新工事は基本的にまだ行っていない。</t>
    <rPh sb="1" eb="3">
      <t>カンキョ</t>
    </rPh>
    <rPh sb="4" eb="7">
      <t>ロウキュウカ</t>
    </rPh>
    <rPh sb="7" eb="8">
      <t>リツ</t>
    </rPh>
    <rPh sb="9" eb="10">
      <t>ヒク</t>
    </rPh>
    <rPh sb="14" eb="18">
      <t>コウシンコウジ</t>
    </rPh>
    <rPh sb="19" eb="22">
      <t>キホンテキ</t>
    </rPh>
    <rPh sb="25" eb="26">
      <t>オコナ</t>
    </rPh>
    <phoneticPr fontId="4"/>
  </si>
  <si>
    <t>①収益的収支比率
　人口減少に伴う使用料収入の減少や物価高騰に伴う維持管理費の増加により、右肩下がりで単年度収支は赤字で推移している。維持管理費の縮減など経営改善に向けた取組を進める必要がある。
④企業債残高対事業規模比率
　年々低下してきており、順調に企業債の償還が進んでいる。今後は更新事業を予定していることから経営改善を図り、さらなる債務の縮減に務める必要がある。
⑤経費回収率
　維持管理費の増加等により、類似団体に比べ低い状態が続いている。今後は法的用企業になることから、使用料の改定や汚水処理費の削減を検討していく必要がある。
⑥汚水処理原価
　類似団体に比べて高く、物価高騰に伴う維持管理費の増加や施設構造上の処理費用の高止まりが要因と考えられる。維持管理費の縮減や最適な処理方法の検討に務める必要がある。
⑦施設利用率
　年々低下してきており、処理水量は減少傾向となっている。施設のスペックが過大となりつつあるため、処理方法の見直しや施設の統廃合を検討する必要がある。
⑧水洗化率
　引き続き水洗化率の向上を図っていく。</t>
    <rPh sb="1" eb="4">
      <t>シュウエキテキ</t>
    </rPh>
    <rPh sb="4" eb="6">
      <t>シュウシ</t>
    </rPh>
    <rPh sb="6" eb="8">
      <t>ヒリツ</t>
    </rPh>
    <rPh sb="10" eb="12">
      <t>ジンコウ</t>
    </rPh>
    <rPh sb="12" eb="14">
      <t>ゲンショウ</t>
    </rPh>
    <rPh sb="15" eb="16">
      <t>トモナ</t>
    </rPh>
    <rPh sb="17" eb="20">
      <t>シヨウリョウ</t>
    </rPh>
    <rPh sb="20" eb="22">
      <t>シュウニュウ</t>
    </rPh>
    <rPh sb="23" eb="25">
      <t>ゲンショウ</t>
    </rPh>
    <rPh sb="26" eb="28">
      <t>ブッカ</t>
    </rPh>
    <rPh sb="28" eb="30">
      <t>コウトウ</t>
    </rPh>
    <rPh sb="31" eb="32">
      <t>トモナ</t>
    </rPh>
    <rPh sb="33" eb="35">
      <t>イジ</t>
    </rPh>
    <rPh sb="35" eb="38">
      <t>カンリヒ</t>
    </rPh>
    <rPh sb="39" eb="41">
      <t>ゾウカ</t>
    </rPh>
    <rPh sb="45" eb="48">
      <t>ミギカタサ</t>
    </rPh>
    <rPh sb="51" eb="56">
      <t>タンネンドシュウシ</t>
    </rPh>
    <rPh sb="57" eb="59">
      <t>アカジ</t>
    </rPh>
    <rPh sb="60" eb="62">
      <t>スイイ</t>
    </rPh>
    <rPh sb="67" eb="69">
      <t>イジ</t>
    </rPh>
    <rPh sb="69" eb="72">
      <t>カンリヒ</t>
    </rPh>
    <rPh sb="73" eb="75">
      <t>シュクゲン</t>
    </rPh>
    <rPh sb="77" eb="81">
      <t>ケイエイカイゼン</t>
    </rPh>
    <rPh sb="82" eb="83">
      <t>ム</t>
    </rPh>
    <rPh sb="85" eb="87">
      <t>トリクミ</t>
    </rPh>
    <rPh sb="88" eb="89">
      <t>スス</t>
    </rPh>
    <rPh sb="91" eb="93">
      <t>ヒツヨウ</t>
    </rPh>
    <rPh sb="99" eb="102">
      <t>キギョウサイ</t>
    </rPh>
    <rPh sb="102" eb="104">
      <t>ザンダカ</t>
    </rPh>
    <rPh sb="104" eb="105">
      <t>タイ</t>
    </rPh>
    <rPh sb="105" eb="107">
      <t>ジギョウ</t>
    </rPh>
    <rPh sb="107" eb="109">
      <t>キボ</t>
    </rPh>
    <rPh sb="109" eb="111">
      <t>ヒリツ</t>
    </rPh>
    <rPh sb="113" eb="115">
      <t>ネンネン</t>
    </rPh>
    <rPh sb="115" eb="117">
      <t>テイカ</t>
    </rPh>
    <rPh sb="124" eb="126">
      <t>ジュンチョウ</t>
    </rPh>
    <rPh sb="127" eb="130">
      <t>キギョウサイ</t>
    </rPh>
    <rPh sb="131" eb="133">
      <t>ショウカン</t>
    </rPh>
    <rPh sb="134" eb="135">
      <t>スス</t>
    </rPh>
    <rPh sb="140" eb="142">
      <t>コンゴ</t>
    </rPh>
    <rPh sb="187" eb="189">
      <t>ケイヒ</t>
    </rPh>
    <rPh sb="189" eb="192">
      <t>カイシュウリツ</t>
    </rPh>
    <rPh sb="207" eb="211">
      <t>ルイジダンタイ</t>
    </rPh>
    <rPh sb="212" eb="213">
      <t>クラ</t>
    </rPh>
    <rPh sb="230" eb="231">
      <t>ヨウ</t>
    </rPh>
    <rPh sb="231" eb="233">
      <t>キギョウ</t>
    </rPh>
    <rPh sb="271" eb="277">
      <t>オスイショリゲンカ</t>
    </rPh>
    <rPh sb="279" eb="283">
      <t>ルイジダンタイ</t>
    </rPh>
    <rPh sb="284" eb="285">
      <t>クラ</t>
    </rPh>
    <rPh sb="287" eb="288">
      <t>タカ</t>
    </rPh>
    <rPh sb="290" eb="294">
      <t>ブッカコウトウ</t>
    </rPh>
    <rPh sb="295" eb="296">
      <t>トモナ</t>
    </rPh>
    <rPh sb="297" eb="302">
      <t>イジカンリヒ</t>
    </rPh>
    <rPh sb="303" eb="305">
      <t>ゾウカ</t>
    </rPh>
    <rPh sb="312" eb="316">
      <t>ショリヒヨウ</t>
    </rPh>
    <rPh sb="317" eb="319">
      <t>タカド</t>
    </rPh>
    <rPh sb="322" eb="324">
      <t>ヨウイン</t>
    </rPh>
    <rPh sb="325" eb="326">
      <t>カンガ</t>
    </rPh>
    <rPh sb="331" eb="336">
      <t>イジカンリヒ</t>
    </rPh>
    <rPh sb="337" eb="339">
      <t>シュクゲン</t>
    </rPh>
    <rPh sb="340" eb="342">
      <t>サイテキ</t>
    </rPh>
    <rPh sb="343" eb="347">
      <t>ショリホウホウ</t>
    </rPh>
    <rPh sb="348" eb="350">
      <t>ケントウ</t>
    </rPh>
    <rPh sb="351" eb="352">
      <t>ツト</t>
    </rPh>
    <rPh sb="354" eb="356">
      <t>ヒツヨウ</t>
    </rPh>
    <rPh sb="362" eb="367">
      <t>シセツリヨウリツ</t>
    </rPh>
    <rPh sb="369" eb="371">
      <t>ネンネン</t>
    </rPh>
    <rPh sb="371" eb="373">
      <t>テイカ</t>
    </rPh>
    <rPh sb="380" eb="382">
      <t>ショリ</t>
    </rPh>
    <rPh sb="382" eb="384">
      <t>スイリョウ</t>
    </rPh>
    <rPh sb="385" eb="389">
      <t>ゲンショウケイコウ</t>
    </rPh>
    <rPh sb="396" eb="398">
      <t>シセツ</t>
    </rPh>
    <rPh sb="404" eb="406">
      <t>カダイ</t>
    </rPh>
    <rPh sb="416" eb="420">
      <t>ショリホウホウ</t>
    </rPh>
    <rPh sb="421" eb="423">
      <t>ミナオ</t>
    </rPh>
    <rPh sb="425" eb="427">
      <t>シセツ</t>
    </rPh>
    <rPh sb="428" eb="431">
      <t>トウハイゴウ</t>
    </rPh>
    <rPh sb="432" eb="434">
      <t>ケントウ</t>
    </rPh>
    <rPh sb="436" eb="438">
      <t>ヒツヨウ</t>
    </rPh>
    <rPh sb="444" eb="447">
      <t>スイセンカ</t>
    </rPh>
    <rPh sb="447" eb="448">
      <t>リツ</t>
    </rPh>
    <rPh sb="450" eb="451">
      <t>ヒ</t>
    </rPh>
    <rPh sb="452" eb="453">
      <t>ツヅ</t>
    </rPh>
    <rPh sb="454" eb="457">
      <t>スイセンカ</t>
    </rPh>
    <rPh sb="457" eb="458">
      <t>リツ</t>
    </rPh>
    <rPh sb="459" eb="461">
      <t>コウジョウ</t>
    </rPh>
    <rPh sb="462" eb="463">
      <t>ハカ</t>
    </rPh>
    <phoneticPr fontId="4"/>
  </si>
  <si>
    <t>　漁業集落排水事業は、供用開始から20～30年経過し、施設の機械・電気設備などで更新時期を迎えており、今後更新費用が増加する見込みである。
　加えて、人口減少や物価高騰などの要因により、経営状況は厳しさを増していることから、維持管理費の縮減や使用料の改定を早急に検討し、経営健全化・効率化に務めていく必要がある。</t>
    <rPh sb="1" eb="3">
      <t>ギョギョウ</t>
    </rPh>
    <rPh sb="3" eb="5">
      <t>シュウラク</t>
    </rPh>
    <rPh sb="5" eb="7">
      <t>ハイスイ</t>
    </rPh>
    <rPh sb="7" eb="9">
      <t>ジギョウ</t>
    </rPh>
    <rPh sb="11" eb="15">
      <t>キョウヨウカイシ</t>
    </rPh>
    <rPh sb="22" eb="23">
      <t>ネン</t>
    </rPh>
    <rPh sb="23" eb="25">
      <t>ケイカ</t>
    </rPh>
    <rPh sb="27" eb="29">
      <t>シセツ</t>
    </rPh>
    <rPh sb="30" eb="32">
      <t>キカイ</t>
    </rPh>
    <rPh sb="33" eb="37">
      <t>デンキセツビ</t>
    </rPh>
    <rPh sb="40" eb="44">
      <t>コウシンジキ</t>
    </rPh>
    <rPh sb="45" eb="46">
      <t>ムカ</t>
    </rPh>
    <rPh sb="51" eb="53">
      <t>コンゴ</t>
    </rPh>
    <rPh sb="53" eb="55">
      <t>コウシン</t>
    </rPh>
    <rPh sb="55" eb="57">
      <t>ヒヨウ</t>
    </rPh>
    <rPh sb="58" eb="60">
      <t>ゾウカ</t>
    </rPh>
    <rPh sb="62" eb="64">
      <t>ミコ</t>
    </rPh>
    <rPh sb="71" eb="72">
      <t>クワ</t>
    </rPh>
    <rPh sb="75" eb="79">
      <t>ジンコウゲンショウ</t>
    </rPh>
    <rPh sb="80" eb="84">
      <t>ブッカコウトウ</t>
    </rPh>
    <rPh sb="87" eb="89">
      <t>ヨウイン</t>
    </rPh>
    <rPh sb="93" eb="97">
      <t>ケイエイジョウキョウ</t>
    </rPh>
    <rPh sb="98" eb="99">
      <t>キビ</t>
    </rPh>
    <rPh sb="102" eb="103">
      <t>マ</t>
    </rPh>
    <rPh sb="118" eb="120">
      <t>シュクゲン</t>
    </rPh>
    <rPh sb="121" eb="124">
      <t>シヨウリョウ</t>
    </rPh>
    <rPh sb="125" eb="127">
      <t>カイテイ</t>
    </rPh>
    <rPh sb="128" eb="130">
      <t>ソウキュウ</t>
    </rPh>
    <rPh sb="131" eb="133">
      <t>ケントウ</t>
    </rPh>
    <rPh sb="135" eb="137">
      <t>ケイエイ</t>
    </rPh>
    <rPh sb="137" eb="139">
      <t>ケンゼン</t>
    </rPh>
    <rPh sb="139" eb="140">
      <t>カ</t>
    </rPh>
    <rPh sb="141" eb="144">
      <t>コウリツカ</t>
    </rPh>
    <rPh sb="145" eb="146">
      <t>ツト</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</si>
</sst>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A2-4D44-B542-9CFC29D6BC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0.01</c:v>
                </c:pt>
                <c:pt idx="3" formatCode="#,##0.00;&quot;△&quot;#,##0.00">
                  <c:v>0</c:v>
                </c:pt>
                <c:pt idx="4">
                  <c:v>0.02</c:v>
                </c:pt>
              </c:numCache>
            </c:numRef>
          </c:val>
          <c:smooth val="0"/>
          <c:extLst>
            <c:ext xmlns:c16="http://schemas.microsoft.com/office/drawing/2014/chart" uri="{C3380CC4-5D6E-409C-BE32-E72D297353CC}">
              <c16:uniqueId val="{00000001-C3A2-4D44-B542-9CFC29D6BC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26.7</c:v>
                </c:pt>
                <c:pt idx="1">
                  <c:v>28.35</c:v>
                </c:pt>
                <c:pt idx="2">
                  <c:v>38.56</c:v>
                </c:pt>
                <c:pt idx="3">
                  <c:v>35.479999999999997</c:v>
                </c:pt>
                <c:pt idx="4">
                  <c:v>32.07</c:v>
                </c:pt>
              </c:numCache>
            </c:numRef>
          </c:val>
          <c:extLst>
            <c:ext xmlns:c16="http://schemas.microsoft.com/office/drawing/2014/chart" uri="{C3380CC4-5D6E-409C-BE32-E72D297353CC}">
              <c16:uniqueId val="{00000000-1060-4A55-AD26-12FD1F495B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40.29</c:v>
                </c:pt>
                <c:pt idx="3">
                  <c:v>40.11</c:v>
                </c:pt>
                <c:pt idx="4">
                  <c:v>37.67</c:v>
                </c:pt>
              </c:numCache>
            </c:numRef>
          </c:val>
          <c:smooth val="0"/>
          <c:extLst>
            <c:ext xmlns:c16="http://schemas.microsoft.com/office/drawing/2014/chart" uri="{C3380CC4-5D6E-409C-BE32-E72D297353CC}">
              <c16:uniqueId val="{00000001-1060-4A55-AD26-12FD1F495B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88.31</c:v>
                </c:pt>
                <c:pt idx="1">
                  <c:v>80.7</c:v>
                </c:pt>
                <c:pt idx="2">
                  <c:v>89.61</c:v>
                </c:pt>
                <c:pt idx="3">
                  <c:v>84.7</c:v>
                </c:pt>
                <c:pt idx="4">
                  <c:v>85.82</c:v>
                </c:pt>
              </c:numCache>
            </c:numRef>
          </c:val>
          <c:extLst>
            <c:ext xmlns:c16="http://schemas.microsoft.com/office/drawing/2014/chart" uri="{C3380CC4-5D6E-409C-BE32-E72D297353CC}">
              <c16:uniqueId val="{00000000-7D31-4C32-95EA-8501B81248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87.49</c:v>
                </c:pt>
                <c:pt idx="3">
                  <c:v>87.61</c:v>
                </c:pt>
                <c:pt idx="4">
                  <c:v>87.94</c:v>
                </c:pt>
              </c:numCache>
            </c:numRef>
          </c:val>
          <c:smooth val="0"/>
          <c:extLst>
            <c:ext xmlns:c16="http://schemas.microsoft.com/office/drawing/2014/chart" uri="{C3380CC4-5D6E-409C-BE32-E72D297353CC}">
              <c16:uniqueId val="{00000001-7D31-4C32-95EA-8501B81248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81.260000000000005</c:v>
                </c:pt>
                <c:pt idx="1">
                  <c:v>77.709999999999994</c:v>
                </c:pt>
                <c:pt idx="2">
                  <c:v>80.34</c:v>
                </c:pt>
                <c:pt idx="3">
                  <c:v>79.81</c:v>
                </c:pt>
                <c:pt idx="4">
                  <c:v>79.52</c:v>
                </c:pt>
              </c:numCache>
            </c:numRef>
          </c:val>
          <c:extLst>
            <c:ext xmlns:c16="http://schemas.microsoft.com/office/drawing/2014/chart" uri="{C3380CC4-5D6E-409C-BE32-E72D297353CC}">
              <c16:uniqueId val="{00000000-20C1-41B4-B417-3FCB004FDC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C1-41B4-B417-3FCB004FDC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85-4541-AF5D-8DCBD15FF5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85-4541-AF5D-8DCBD15FF5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1-4825-BF7B-3C7D7F3828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1-4825-BF7B-3C7D7F3828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20-43B9-B1CC-C32C18BCA2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20-43B9-B1CC-C32C18BCA2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5B-4238-A849-77FE2F4738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5B-4238-A849-77FE2F4738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1144.7</c:v>
                </c:pt>
                <c:pt idx="1">
                  <c:v>1100.8499999999999</c:v>
                </c:pt>
                <c:pt idx="2">
                  <c:v>1001.46</c:v>
                </c:pt>
                <c:pt idx="3">
                  <c:v>915.97</c:v>
                </c:pt>
                <c:pt idx="4">
                  <c:v>834.47</c:v>
                </c:pt>
              </c:numCache>
            </c:numRef>
          </c:val>
          <c:extLst>
            <c:ext xmlns:c16="http://schemas.microsoft.com/office/drawing/2014/chart" uri="{C3380CC4-5D6E-409C-BE32-E72D297353CC}">
              <c16:uniqueId val="{00000000-53EE-4541-A348-C041485B57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807.81</c:v>
                </c:pt>
                <c:pt idx="3">
                  <c:v>733.23</c:v>
                </c:pt>
                <c:pt idx="4">
                  <c:v>607.88</c:v>
                </c:pt>
              </c:numCache>
            </c:numRef>
          </c:val>
          <c:smooth val="0"/>
          <c:extLst>
            <c:ext xmlns:c16="http://schemas.microsoft.com/office/drawing/2014/chart" uri="{C3380CC4-5D6E-409C-BE32-E72D297353CC}">
              <c16:uniqueId val="{00000001-53EE-4541-A348-C041485B57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33.26</c:v>
                </c:pt>
                <c:pt idx="1">
                  <c:v>34.56</c:v>
                </c:pt>
                <c:pt idx="2">
                  <c:v>33.92</c:v>
                </c:pt>
                <c:pt idx="3">
                  <c:v>33.82</c:v>
                </c:pt>
                <c:pt idx="4">
                  <c:v>27.83</c:v>
                </c:pt>
              </c:numCache>
            </c:numRef>
          </c:val>
          <c:extLst>
            <c:ext xmlns:c16="http://schemas.microsoft.com/office/drawing/2014/chart" uri="{C3380CC4-5D6E-409C-BE32-E72D297353CC}">
              <c16:uniqueId val="{00000000-67EF-49BC-8A89-0FC347D3D7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49.44</c:v>
                </c:pt>
                <c:pt idx="3">
                  <c:v>54.39</c:v>
                </c:pt>
                <c:pt idx="4">
                  <c:v>48.98</c:v>
                </c:pt>
              </c:numCache>
            </c:numRef>
          </c:val>
          <c:smooth val="0"/>
          <c:extLst>
            <c:ext xmlns:c16="http://schemas.microsoft.com/office/drawing/2014/chart" uri="{C3380CC4-5D6E-409C-BE32-E72D297353CC}">
              <c16:uniqueId val="{00000001-67EF-49BC-8A89-0FC347D3D7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461.31</c:v>
                </c:pt>
                <c:pt idx="1">
                  <c:v>447.2</c:v>
                </c:pt>
                <c:pt idx="2">
                  <c:v>458.07</c:v>
                </c:pt>
                <c:pt idx="3">
                  <c:v>463.82</c:v>
                </c:pt>
                <c:pt idx="4">
                  <c:v>566.08000000000004</c:v>
                </c:pt>
              </c:numCache>
            </c:numRef>
          </c:val>
          <c:extLst>
            <c:ext xmlns:c16="http://schemas.microsoft.com/office/drawing/2014/chart" uri="{C3380CC4-5D6E-409C-BE32-E72D297353CC}">
              <c16:uniqueId val="{00000000-1F48-475D-B2DA-31D1A5F082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343.49</c:v>
                </c:pt>
                <c:pt idx="3">
                  <c:v>318.06</c:v>
                </c:pt>
                <c:pt idx="4">
                  <c:v>362.51</c:v>
                </c:pt>
              </c:numCache>
            </c:numRef>
          </c:val>
          <c:smooth val="0"/>
          <c:extLst>
            <c:ext xmlns:c16="http://schemas.microsoft.com/office/drawing/2014/chart" uri="{C3380CC4-5D6E-409C-BE32-E72D297353CC}">
              <c16:uniqueId val="{00000001-1F48-475D-B2DA-31D1A5F082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4"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山田町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14486</v>
      </c>
      <c r="AM8" s="42"/>
      <c r="AN8" s="42"/>
      <c r="AO8" s="42"/>
      <c r="AP8" s="42"/>
      <c r="AQ8" s="42"/>
      <c r="AR8" s="42"/>
      <c r="AS8" s="42"/>
      <c r="AT8" s="35">
        <f>データ!T6</f>
        <v>262.81</v>
      </c>
      <c r="AU8" s="35"/>
      <c r="AV8" s="35"/>
      <c r="AW8" s="35"/>
      <c r="AX8" s="35"/>
      <c r="AY8" s="35"/>
      <c r="AZ8" s="35"/>
      <c r="BA8" s="35"/>
      <c r="BB8" s="35">
        <f>データ!U6</f>
        <v>55.12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14.39</v>
      </c>
      <c r="Q10" s="35"/>
      <c r="R10" s="35"/>
      <c r="S10" s="35"/>
      <c r="T10" s="35"/>
      <c r="U10" s="35"/>
      <c r="V10" s="35"/>
      <c r="W10" s="35">
        <f>データ!Q6</f>
        <v>97.41</v>
      </c>
      <c r="X10" s="35"/>
      <c r="Y10" s="35"/>
      <c r="Z10" s="35"/>
      <c r="AA10" s="35"/>
      <c r="AB10" s="35"/>
      <c r="AC10" s="35"/>
      <c r="AD10" s="42">
        <f>データ!R6</f>
        <v>2879</v>
      </c>
      <c r="AE10" s="42"/>
      <c r="AF10" s="42"/>
      <c r="AG10" s="42"/>
      <c r="AH10" s="42"/>
      <c r="AI10" s="42"/>
      <c r="AJ10" s="42"/>
      <c r="AK10" s="2"/>
      <c r="AL10" s="42">
        <f>データ!V6</f>
        <v>2073</v>
      </c>
      <c r="AM10" s="42"/>
      <c r="AN10" s="42"/>
      <c r="AO10" s="42"/>
      <c r="AP10" s="42"/>
      <c r="AQ10" s="42"/>
      <c r="AR10" s="42"/>
      <c r="AS10" s="42"/>
      <c r="AT10" s="35">
        <f>データ!W6</f>
        <v>1.1000000000000001</v>
      </c>
      <c r="AU10" s="35"/>
      <c r="AV10" s="35"/>
      <c r="AW10" s="35"/>
      <c r="AX10" s="35"/>
      <c r="AY10" s="35"/>
      <c r="AZ10" s="35"/>
      <c r="BA10" s="35"/>
      <c r="BB10" s="35">
        <f>データ!X6</f>
        <v>1884.55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VoKKr6dZK60155hP/H7PudX//kTY4KS8/IxFdzRPIRHRdap37ei/ast5yjaYtr0eWnh3nv93o5IAPurZItD1Zw==" saltValue="gAtXsHSCuAtbcfLJvRyX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34827</v>
      </c>
      <c r="D6" s="19">
        <f t="shared" si="3"/>
        <v>47</v>
      </c>
      <c r="E6" s="19">
        <f t="shared" si="3"/>
        <v>17</v>
      </c>
      <c r="F6" s="19">
        <f t="shared" si="3"/>
        <v>6</v>
      </c>
      <c r="G6" s="19">
        <f t="shared" si="3"/>
        <v>0</v>
      </c>
      <c r="H6" s="19" t="str">
        <f t="shared" si="3"/>
        <v>岩手県　山田町</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14.39</v>
      </c>
      <c r="Q6" s="20">
        <f t="shared" si="3"/>
        <v>97.41</v>
      </c>
      <c r="R6" s="20">
        <f t="shared" si="3"/>
        <v>2879</v>
      </c>
      <c r="S6" s="20">
        <f t="shared" si="3"/>
        <v>14486</v>
      </c>
      <c r="T6" s="20">
        <f t="shared" si="3"/>
        <v>262.81</v>
      </c>
      <c r="U6" s="20">
        <f t="shared" si="3"/>
        <v>55.12</v>
      </c>
      <c r="V6" s="20">
        <f t="shared" si="3"/>
        <v>2073</v>
      </c>
      <c r="W6" s="20">
        <f t="shared" si="3"/>
        <v>1.1000000000000001</v>
      </c>
      <c r="X6" s="20">
        <f t="shared" si="3"/>
        <v>1884.55</v>
      </c>
      <c r="Y6" s="21">
        <f>IF(Y7="",NA(),Y7)</f>
        <v>81.260000000000005</v>
      </c>
      <c r="Z6" s="21">
        <f t="shared" ref="Z6:AH6" si="4">IF(Z7="",NA(),Z7)</f>
        <v>77.709999999999994</v>
      </c>
      <c r="AA6" s="21">
        <f t="shared" si="4"/>
        <v>80.34</v>
      </c>
      <c r="AB6" s="21">
        <f t="shared" si="4"/>
        <v>79.81</v>
      </c>
      <c r="AC6" s="21">
        <f t="shared" si="4"/>
        <v>79.52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1144.7</v>
      </c>
      <c r="BG6" s="21">
        <f t="shared" ref="BG6:BO6" si="7">IF(BG7="",NA(),BG7)</f>
        <v>1100.8499999999999</v>
      </c>
      <c r="BH6" s="21">
        <f t="shared" si="7"/>
        <v>1001.46</v>
      </c>
      <c r="BI6" s="21">
        <f t="shared" si="7"/>
        <v>915.97</v>
      </c>
      <c r="BJ6" s="21">
        <f t="shared" si="7"/>
        <v>834.47</v>
      </c>
      <c r="BK6" s="21">
        <f t="shared" si="7"/>
        <v>1006.65</v>
      </c>
      <c r="BL6" s="21">
        <f t="shared" si="7"/>
        <v>998.42</v>
      </c>
      <c r="BM6" s="21">
        <f t="shared" si="7"/>
        <v>807.81</v>
      </c>
      <c r="BN6" s="21">
        <f t="shared" si="7"/>
        <v>733.23</v>
      </c>
      <c r="BO6" s="21">
        <f t="shared" si="7"/>
        <v>607.88</v>
      </c>
      <c r="BP6" s="20" t="str">
        <f>IF(BP7="","",IF(BP7="-","【-】","【"&amp;SUBSTITUTE(TEXT(BP7,"#,##0.00"),"-","△")&amp;"】"))</f>
        <v>【1,078.44】</v>
      </c>
      <c r="BQ6" s="21">
        <f>IF(BQ7="",NA(),BQ7)</f>
        <v>33.26</v>
      </c>
      <c r="BR6" s="21">
        <f t="shared" ref="BR6:BZ6" si="8">IF(BR7="",NA(),BR7)</f>
        <v>34.56</v>
      </c>
      <c r="BS6" s="21">
        <f t="shared" si="8"/>
        <v>33.92</v>
      </c>
      <c r="BT6" s="21">
        <f t="shared" si="8"/>
        <v>33.82</v>
      </c>
      <c r="BU6" s="21">
        <f t="shared" si="8"/>
        <v>27.83</v>
      </c>
      <c r="BV6" s="21">
        <f t="shared" si="8"/>
        <v>43.43</v>
      </c>
      <c r="BW6" s="21">
        <f t="shared" si="8"/>
        <v>41.41</v>
      </c>
      <c r="BX6" s="21">
        <f t="shared" si="8"/>
        <v>49.44</v>
      </c>
      <c r="BY6" s="21">
        <f t="shared" si="8"/>
        <v>54.39</v>
      </c>
      <c r="BZ6" s="21">
        <f t="shared" si="8"/>
        <v>48.98</v>
      </c>
      <c r="CA6" s="20" t="str">
        <f>IF(CA7="","",IF(CA7="-","【-】","【"&amp;SUBSTITUTE(TEXT(CA7,"#,##0.00"),"-","△")&amp;"】"))</f>
        <v>【41.91】</v>
      </c>
      <c r="CB6" s="21">
        <f>IF(CB7="",NA(),CB7)</f>
        <v>461.31</v>
      </c>
      <c r="CC6" s="21">
        <f t="shared" ref="CC6:CK6" si="9">IF(CC7="",NA(),CC7)</f>
        <v>447.2</v>
      </c>
      <c r="CD6" s="21">
        <f t="shared" si="9"/>
        <v>458.07</v>
      </c>
      <c r="CE6" s="21">
        <f t="shared" si="9"/>
        <v>463.82</v>
      </c>
      <c r="CF6" s="21">
        <f t="shared" si="9"/>
        <v>566.08000000000004</v>
      </c>
      <c r="CG6" s="21">
        <f t="shared" si="9"/>
        <v>400.44</v>
      </c>
      <c r="CH6" s="21">
        <f t="shared" si="9"/>
        <v>417.56</v>
      </c>
      <c r="CI6" s="21">
        <f t="shared" si="9"/>
        <v>343.49</v>
      </c>
      <c r="CJ6" s="21">
        <f t="shared" si="9"/>
        <v>318.06</v>
      </c>
      <c r="CK6" s="21">
        <f t="shared" si="9"/>
        <v>362.51</v>
      </c>
      <c r="CL6" s="20" t="str">
        <f>IF(CL7="","",IF(CL7="-","【-】","【"&amp;SUBSTITUTE(TEXT(CL7,"#,##0.00"),"-","△")&amp;"】"))</f>
        <v>【420.17】</v>
      </c>
      <c r="CM6" s="21">
        <f>IF(CM7="",NA(),CM7)</f>
        <v>26.7</v>
      </c>
      <c r="CN6" s="21">
        <f t="shared" ref="CN6:CV6" si="10">IF(CN7="",NA(),CN7)</f>
        <v>28.35</v>
      </c>
      <c r="CO6" s="21">
        <f t="shared" si="10"/>
        <v>38.56</v>
      </c>
      <c r="CP6" s="21">
        <f t="shared" si="10"/>
        <v>35.479999999999997</v>
      </c>
      <c r="CQ6" s="21">
        <f t="shared" si="10"/>
        <v>32.07</v>
      </c>
      <c r="CR6" s="21">
        <f t="shared" si="10"/>
        <v>32.229999999999997</v>
      </c>
      <c r="CS6" s="21">
        <f t="shared" si="10"/>
        <v>32.479999999999997</v>
      </c>
      <c r="CT6" s="21">
        <f t="shared" si="10"/>
        <v>40.29</v>
      </c>
      <c r="CU6" s="21">
        <f t="shared" si="10"/>
        <v>40.11</v>
      </c>
      <c r="CV6" s="21">
        <f t="shared" si="10"/>
        <v>37.67</v>
      </c>
      <c r="CW6" s="20" t="str">
        <f>IF(CW7="","",IF(CW7="-","【-】","【"&amp;SUBSTITUTE(TEXT(CW7,"#,##0.00"),"-","△")&amp;"】"))</f>
        <v>【29.92】</v>
      </c>
      <c r="CX6" s="21">
        <f>IF(CX7="",NA(),CX7)</f>
        <v>88.31</v>
      </c>
      <c r="CY6" s="21">
        <f t="shared" ref="CY6:DG6" si="11">IF(CY7="",NA(),CY7)</f>
        <v>80.7</v>
      </c>
      <c r="CZ6" s="21">
        <f t="shared" si="11"/>
        <v>89.61</v>
      </c>
      <c r="DA6" s="21">
        <f t="shared" si="11"/>
        <v>84.7</v>
      </c>
      <c r="DB6" s="21">
        <f t="shared" si="11"/>
        <v>85.82</v>
      </c>
      <c r="DC6" s="21">
        <f t="shared" si="11"/>
        <v>80.8</v>
      </c>
      <c r="DD6" s="21">
        <f t="shared" si="11"/>
        <v>79.2</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0.01</v>
      </c>
      <c r="EM6" s="20">
        <f t="shared" si="14"/>
        <v>0</v>
      </c>
      <c r="EN6" s="21">
        <f t="shared" si="14"/>
        <v>0.02</v>
      </c>
      <c r="EO6" s="20" t="str">
        <f>IF(EO7="","",IF(EO7="-","【-】","【"&amp;SUBSTITUTE(TEXT(EO7,"#,##0.00"),"-","△")&amp;"】"))</f>
        <v>【0.01】</v>
      </c>
    </row>
    <row r="7" spans="1:145" s="22" customFormat="1" x14ac:dyDescent="0.2">
      <c r="A7" s="14"/>
      <c r="B7" s="23">
        <v>2022</v>
      </c>
      <c r="C7" s="23">
        <v>34827</v>
      </c>
      <c r="D7" s="23">
        <v>47</v>
      </c>
      <c r="E7" s="23">
        <v>17</v>
      </c>
      <c r="F7" s="23">
        <v>6</v>
      </c>
      <c r="G7" s="23">
        <v>0</v>
      </c>
      <c r="H7" s="23" t="s">
        <v>98</v>
      </c>
      <c r="I7" s="23" t="s">
        <v>99</v>
      </c>
      <c r="J7" s="23" t="s">
        <v>100</v>
      </c>
      <c r="K7" s="23" t="s">
        <v>101</v>
      </c>
      <c r="L7" s="23" t="s">
        <v>102</v>
      </c>
      <c r="M7" s="23" t="s">
        <v>103</v>
      </c>
      <c r="N7" s="24" t="s">
        <v>104</v>
      </c>
      <c r="O7" s="24" t="s">
        <v>105</v>
      </c>
      <c r="P7" s="24">
        <v>14.39</v>
      </c>
      <c r="Q7" s="24">
        <v>97.41</v>
      </c>
      <c r="R7" s="24">
        <v>2879</v>
      </c>
      <c r="S7" s="24">
        <v>14486</v>
      </c>
      <c r="T7" s="24">
        <v>262.81</v>
      </c>
      <c r="U7" s="24">
        <v>55.12</v>
      </c>
      <c r="V7" s="24">
        <v>2073</v>
      </c>
      <c r="W7" s="24">
        <v>1.1000000000000001</v>
      </c>
      <c r="X7" s="24">
        <v>1884.55</v>
      </c>
      <c r="Y7" s="24">
        <v>81.260000000000005</v>
      </c>
      <c r="Z7" s="24">
        <v>77.709999999999994</v>
      </c>
      <c r="AA7" s="24">
        <v>80.34</v>
      </c>
      <c r="AB7" s="24">
        <v>79.81</v>
      </c>
      <c r="AC7" s="24">
        <v>79.52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1144.7</v>
      </c>
      <c r="BG7" s="24">
        <v>1100.8499999999999</v>
      </c>
      <c r="BH7" s="24">
        <v>1001.46</v>
      </c>
      <c r="BI7" s="24">
        <v>915.97</v>
      </c>
      <c r="BJ7" s="24">
        <v>834.47</v>
      </c>
      <c r="BK7" s="24">
        <v>1006.65</v>
      </c>
      <c r="BL7" s="24">
        <v>998.42</v>
      </c>
      <c r="BM7" s="24">
        <v>807.81</v>
      </c>
      <c r="BN7" s="24">
        <v>733.23</v>
      </c>
      <c r="BO7" s="24">
        <v>607.88</v>
      </c>
      <c r="BP7" s="24">
        <v>1078.44</v>
      </c>
      <c r="BQ7" s="24">
        <v>33.26</v>
      </c>
      <c r="BR7" s="24">
        <v>34.56</v>
      </c>
      <c r="BS7" s="24">
        <v>33.92</v>
      </c>
      <c r="BT7" s="24">
        <v>33.82</v>
      </c>
      <c r="BU7" s="24">
        <v>27.83</v>
      </c>
      <c r="BV7" s="24">
        <v>43.43</v>
      </c>
      <c r="BW7" s="24">
        <v>41.41</v>
      </c>
      <c r="BX7" s="24">
        <v>49.44</v>
      </c>
      <c r="BY7" s="24">
        <v>54.39</v>
      </c>
      <c r="BZ7" s="24">
        <v>48.98</v>
      </c>
      <c r="CA7" s="24">
        <v>41.91</v>
      </c>
      <c r="CB7" s="24">
        <v>461.31</v>
      </c>
      <c r="CC7" s="24">
        <v>447.2</v>
      </c>
      <c r="CD7" s="24">
        <v>458.07</v>
      </c>
      <c r="CE7" s="24">
        <v>463.82</v>
      </c>
      <c r="CF7" s="24">
        <v>566.08000000000004</v>
      </c>
      <c r="CG7" s="24">
        <v>400.44</v>
      </c>
      <c r="CH7" s="24">
        <v>417.56</v>
      </c>
      <c r="CI7" s="24">
        <v>343.49</v>
      </c>
      <c r="CJ7" s="24">
        <v>318.06</v>
      </c>
      <c r="CK7" s="24">
        <v>362.51</v>
      </c>
      <c r="CL7" s="24">
        <v>420.17</v>
      </c>
      <c r="CM7" s="24">
        <v>26.7</v>
      </c>
      <c r="CN7" s="24">
        <v>28.35</v>
      </c>
      <c r="CO7" s="24">
        <v>38.56</v>
      </c>
      <c r="CP7" s="24">
        <v>35.479999999999997</v>
      </c>
      <c r="CQ7" s="24">
        <v>32.07</v>
      </c>
      <c r="CR7" s="24">
        <v>32.229999999999997</v>
      </c>
      <c r="CS7" s="24">
        <v>32.479999999999997</v>
      </c>
      <c r="CT7" s="24">
        <v>40.29</v>
      </c>
      <c r="CU7" s="24">
        <v>40.11</v>
      </c>
      <c r="CV7" s="24">
        <v>37.67</v>
      </c>
      <c r="CW7" s="24">
        <v>29.92</v>
      </c>
      <c r="CX7" s="24">
        <v>88.31</v>
      </c>
      <c r="CY7" s="24">
        <v>80.7</v>
      </c>
      <c r="CZ7" s="24">
        <v>89.61</v>
      </c>
      <c r="DA7" s="24">
        <v>84.7</v>
      </c>
      <c r="DB7" s="24">
        <v>85.82</v>
      </c>
      <c r="DC7" s="24">
        <v>80.8</v>
      </c>
      <c r="DD7" s="24">
        <v>79.2</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0.01</v>
      </c>
      <c r="EM7" s="24">
        <v>0</v>
      </c>
      <c r="EN7" s="24">
        <v>0.02</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下水道チーム</cp:lastModifiedBy>
  <cp:lastPrinted>2024-01-18T01:08:00Z</cp:lastPrinted>
  <dcterms:created xsi:type="dcterms:W3CDTF">2023-12-12T02:57:19Z</dcterms:created>
  <dcterms:modified xsi:type="dcterms:W3CDTF">2024-01-19T01:16:04Z</dcterms:modified>
  <cp:category>
  </cp:category>
</cp:coreProperties>
</file>