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4827_山田町\171_公共下水道（法非適用）\"/>
    </mc:Choice>
  </mc:AlternateContent>
  <workbookProtection workbookAlgorithmName="SHA-512" workbookHashValue="8NFM2rqlh6tzUGOQtvJRYkPM1ntwPl99ZNpmnDdpZFfJAPTKe+13IWl4GRXPBnBlFu7gsuR0TFi2RgYsah7Qhg==" workbookSaltValue="y9eYQheNVw2mSu0vOEfXbw==" workbookSpinCount="100000" lockStructure="1"/>
  <bookViews>
    <workbookView xWindow="0" yWindow="0" windowWidth="23040" windowHeight="859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W10" i="4" s="1"/>
  <c r="P6" i="5"/>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P10" i="4"/>
  <c r="BB8" i="4"/>
  <c r="AT8" i="4"/>
  <c r="AL8" i="4"/>
  <c r="W8" i="4"/>
  <c r="P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<sst xmlns="http://schemas.openxmlformats.org/spreadsheetml/2006/main" count="236" uniqueCount="121">
  <si>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</si>
  <si>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</si>
  <si>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</si>
  <si>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</si>
  <si>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</si>
  <si>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</si>
  <si>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</si>
  <si>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</si>
  <si>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</si>
  <si>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</si>
  <si>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</si>
  <si>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</si>
  <si>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</si>
  <si>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</si>
  <si>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</si>
  <si>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</si>
  <si>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</si>
  <si>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</si>
  <si>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</si>
  <si>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</si>
  <si>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</si>
  <si>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</si>
  <si>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</si>
  <si>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</si>
  <si>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</si>
  <si>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</si>
  <si>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</si>
  <si>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</si>
  <si>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</si>
  <si>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</si>
  <si>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</si>
  <si>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</si>
  <si>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</si>
  <si>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</si>
  <si>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</si>
  <si>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</si>
  <si>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</si>
  <si>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</si>
  <si>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</si>
  <si>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</si>
  <si>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</si>
  <si>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</si>
  <si>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</si>
  <si>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</si>
  <si>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</si>
  <si>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</si>
  <si>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</si>
  <si>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</si>
  <si>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</si>
  <si>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</si>
  <si>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</si>
  <si>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</si>
  <si>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</si>
  <si>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</si>
  <si>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</si>
  <si>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</si>
  <si>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</si>
  <si>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</si>
  <si>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</si>
  <si>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</si>
  <si>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</si>
  <si>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</si>
  <si>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</si>
  <si>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</si>
  <si>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</si>
  <si>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</si>
  <si>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</si>
  <si>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</si>
  <si>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</si>
  <si>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</si>
  <si>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</si>
  <si>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</si>
  <si>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</si>
  <si>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</si>
  <si>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</si>
  <si>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</si>
  <si>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</si>
  <si>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</si>
  <si>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</si>
  <si>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</si>
  <si>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</si>
  <si>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</si>
  <si>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</si>
  <si>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</si>
  <si>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</si>
  <si>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</si>
  <si>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</si>
  <si>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</si>
  <si>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</si>
  <si>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</si>
  <si>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</si>
  <si>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</si>
  <si>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</si>
  <si>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</si>
  <si>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</si>
  <si>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</si>
  <si>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</si>
  <si>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</si>
  <si>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</si>
  <si>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</si>
  <si>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</si>
  <si>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</si>
  <si>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</si>
  <si>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</si>
  <si>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</si>
  <si>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</si>
  <si>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</si>
  <si>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</si>
  <si>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</si>
  <si>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</si>
  <si>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</si>
  <si>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</si>
  <si>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</si>
  <si>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</si>
  <si>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</si>
  <si>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</si>
  <si>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</si>
  <si>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</si>
  <si>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管渠の老朽化率は低いため、更新工事は基本的にまだ行っていない。</t>
    <rPh sb="1" eb="3">
      <t>カンキョ</t>
    </rPh>
    <rPh sb="4" eb="7">
      <t>ロウキュウカ</t>
    </rPh>
    <rPh sb="7" eb="8">
      <t>リツ</t>
    </rPh>
    <rPh sb="9" eb="10">
      <t>ヒク</t>
    </rPh>
    <rPh sb="14" eb="18">
      <t>コウシンコウジ</t>
    </rPh>
    <rPh sb="19" eb="22">
      <t>キホンテキ</t>
    </rPh>
    <rPh sb="25" eb="26">
      <t>オコナ</t>
    </rPh>
    <phoneticPr fontId="4"/>
  </si>
  <si>
    <t>　公共下水道事業は、令和7年度までは未普及事業を推進し、管渠整備を終える計画としており、今後も供用区域の拡大に伴い接続人口は増える見込みである。
　一方で、投資規模の適正化や施設の適切な維持管理などの取組を進め、将来の事業継続を見据えた、抜本的な経営健全化・効率化に務めていく必要がある。
　</t>
    <rPh sb="1" eb="3">
      <t>コウキョウ</t>
    </rPh>
    <rPh sb="3" eb="6">
      <t>ゲスイドウ</t>
    </rPh>
    <rPh sb="6" eb="8">
      <t>ジギョウ</t>
    </rPh>
    <rPh sb="10" eb="12">
      <t>レイワ</t>
    </rPh>
    <rPh sb="13" eb="15">
      <t>ネンド</t>
    </rPh>
    <rPh sb="18" eb="23">
      <t>ミフキュウジギョウ</t>
    </rPh>
    <rPh sb="24" eb="26">
      <t>スイシン</t>
    </rPh>
    <rPh sb="28" eb="32">
      <t>カンキョセイビ</t>
    </rPh>
    <rPh sb="33" eb="34">
      <t>オ</t>
    </rPh>
    <rPh sb="36" eb="38">
      <t>ケイカク</t>
    </rPh>
    <rPh sb="44" eb="46">
      <t>コンゴ</t>
    </rPh>
    <rPh sb="47" eb="49">
      <t>キョウヨウ</t>
    </rPh>
    <rPh sb="49" eb="51">
      <t>クイキ</t>
    </rPh>
    <rPh sb="52" eb="54">
      <t>カクダイ</t>
    </rPh>
    <rPh sb="55" eb="56">
      <t>トモナ</t>
    </rPh>
    <rPh sb="57" eb="61">
      <t>セツゾクジンコウ</t>
    </rPh>
    <rPh sb="62" eb="63">
      <t>フ</t>
    </rPh>
    <rPh sb="65" eb="67">
      <t>ミコ</t>
    </rPh>
    <rPh sb="74" eb="76">
      <t>イッポウ</t>
    </rPh>
    <rPh sb="78" eb="82">
      <t>トウシキボ</t>
    </rPh>
    <rPh sb="83" eb="86">
      <t>テキセイカ</t>
    </rPh>
    <rPh sb="87" eb="89">
      <t>シセツ</t>
    </rPh>
    <rPh sb="90" eb="92">
      <t>テキセツ</t>
    </rPh>
    <rPh sb="93" eb="97">
      <t>イジカンリ</t>
    </rPh>
    <rPh sb="100" eb="102">
      <t>トリクミ</t>
    </rPh>
    <rPh sb="103" eb="104">
      <t>スス</t>
    </rPh>
    <rPh sb="106" eb="108">
      <t>ショウライ</t>
    </rPh>
    <rPh sb="109" eb="113">
      <t>ジギョウケイゾク</t>
    </rPh>
    <rPh sb="114" eb="116">
      <t>ミス</t>
    </rPh>
    <rPh sb="119" eb="122">
      <t>バッポンテキ</t>
    </rPh>
    <rPh sb="123" eb="128">
      <t>ケイエイケンゼンカ</t>
    </rPh>
    <rPh sb="129" eb="132">
      <t>コウリツカ</t>
    </rPh>
    <rPh sb="133" eb="134">
      <t>ツト</t>
    </rPh>
    <rPh sb="138" eb="140">
      <t>ヒツヨウ</t>
    </rPh>
    <phoneticPr fontId="4"/>
  </si>
  <si>
    <t>①収益的収支比率
　単年度収支は赤字であるが、未普及事業の推進により使用料収入が徐々に伸びており、改善傾向にある。指標の更なる向上のため、維持管理費の縮減など経営改善に務める必要がある。
④企業債残高対事業規模比率
　未普及事業を進めており、高止まり状態が続いている。経営改善に向け、整備区域の見直しなどを行い、適切な投資規模とすることにより、起債残高の縮減に務めていく必要がある。
⑤経費回収率
　接続人口が増え使用料収入が増えているものの、維持管理費などの汚水処理費が増加しており、減少している。維持管理費の縮減や接続率向上に向けた取組を進める必要がある。
⑥汚水処理原価
　類似団体に比べて高く、不明水の発生などによる汚水処理費の増加が一要因であると捉えている。今後は施設の適切な維持管理や有収水量の増加に向けた取組を進める必要がある。
⑦施設利用率
　ここ数年、接続人口が伸びているため上昇傾向であるが、接続人口の更なる増加に向けた取組を進める必要がある。
⑧水洗化率
　引き続き水洗化率の向上を図っていく。</t>
    <rPh sb="1" eb="4">
      <t>シュウエキテキ</t>
    </rPh>
    <rPh sb="4" eb="6">
      <t>シュウシ</t>
    </rPh>
    <rPh sb="6" eb="8">
      <t>ヒリツ</t>
    </rPh>
    <rPh sb="10" eb="15">
      <t>タンネンドシュウシ</t>
    </rPh>
    <rPh sb="16" eb="18">
      <t>アカジ</t>
    </rPh>
    <rPh sb="23" eb="26">
      <t>ミフキュウ</t>
    </rPh>
    <rPh sb="26" eb="28">
      <t>ジギョウ</t>
    </rPh>
    <rPh sb="29" eb="31">
      <t>スイシン</t>
    </rPh>
    <rPh sb="34" eb="36">
      <t>シヨウ</t>
    </rPh>
    <rPh sb="36" eb="37">
      <t>リョウ</t>
    </rPh>
    <rPh sb="37" eb="39">
      <t>シュウニュウ</t>
    </rPh>
    <rPh sb="40" eb="42">
      <t>ジョジョ</t>
    </rPh>
    <rPh sb="43" eb="44">
      <t>ノ</t>
    </rPh>
    <rPh sb="49" eb="53">
      <t>カイゼンケイコウ</t>
    </rPh>
    <rPh sb="57" eb="59">
      <t>シヒョウ</t>
    </rPh>
    <rPh sb="60" eb="61">
      <t>サラ</t>
    </rPh>
    <rPh sb="63" eb="65">
      <t>コウジョウ</t>
    </rPh>
    <rPh sb="69" eb="74">
      <t>イジカンリヒ</t>
    </rPh>
    <rPh sb="75" eb="77">
      <t>シュクゲン</t>
    </rPh>
    <rPh sb="79" eb="83">
      <t>ケイエイカイゼン</t>
    </rPh>
    <rPh sb="84" eb="85">
      <t>ツト</t>
    </rPh>
    <rPh sb="87" eb="89">
      <t>ヒツヨウ</t>
    </rPh>
    <rPh sb="95" eb="98">
      <t>キギョウサイ</t>
    </rPh>
    <rPh sb="98" eb="100">
      <t>ザンダカ</t>
    </rPh>
    <rPh sb="100" eb="101">
      <t>タイ</t>
    </rPh>
    <rPh sb="101" eb="103">
      <t>ジギョウ</t>
    </rPh>
    <rPh sb="103" eb="105">
      <t>キボ</t>
    </rPh>
    <rPh sb="105" eb="107">
      <t>ヒリツ</t>
    </rPh>
    <rPh sb="109" eb="110">
      <t>ミ</t>
    </rPh>
    <rPh sb="110" eb="114">
      <t>フキュウジギョウ</t>
    </rPh>
    <rPh sb="115" eb="116">
      <t>スス</t>
    </rPh>
    <rPh sb="193" eb="198">
      <t>ケイヒカイシュウリツ</t>
    </rPh>
    <rPh sb="200" eb="204">
      <t>セツゾクジンコウ</t>
    </rPh>
    <rPh sb="205" eb="206">
      <t>フ</t>
    </rPh>
    <rPh sb="207" eb="212">
      <t>シヨウリョウシュウニュウ</t>
    </rPh>
    <rPh sb="213" eb="214">
      <t>フ</t>
    </rPh>
    <rPh sb="222" eb="227">
      <t>イジカンリヒ</t>
    </rPh>
    <rPh sb="230" eb="235">
      <t>オスイショリヒ</t>
    </rPh>
    <rPh sb="236" eb="238">
      <t>ゾウカ</t>
    </rPh>
    <rPh sb="243" eb="245">
      <t>ゲンショウ</t>
    </rPh>
    <rPh sb="250" eb="255">
      <t>イジカンリヒ</t>
    </rPh>
    <rPh sb="256" eb="258">
      <t>シュクゲン</t>
    </rPh>
    <rPh sb="259" eb="261">
      <t>セツゾク</t>
    </rPh>
    <rPh sb="261" eb="262">
      <t>リツ</t>
    </rPh>
    <rPh sb="262" eb="264">
      <t>コウジョウ</t>
    </rPh>
    <rPh sb="265" eb="266">
      <t>ム</t>
    </rPh>
    <rPh sb="268" eb="270">
      <t>トリクミ</t>
    </rPh>
    <rPh sb="271" eb="272">
      <t>スス</t>
    </rPh>
    <rPh sb="274" eb="276">
      <t>ヒツヨウ</t>
    </rPh>
    <rPh sb="282" eb="288">
      <t>オスイショリゲンカ</t>
    </rPh>
    <rPh sb="290" eb="294">
      <t>ルイジダンタイ</t>
    </rPh>
    <rPh sb="295" eb="296">
      <t>クラ</t>
    </rPh>
    <rPh sb="298" eb="299">
      <t>タカ</t>
    </rPh>
    <rPh sb="301" eb="304">
      <t>フメイスイ</t>
    </rPh>
    <rPh sb="305" eb="307">
      <t>ハッセイ</t>
    </rPh>
    <rPh sb="312" eb="317">
      <t>オスイショリヒ</t>
    </rPh>
    <rPh sb="318" eb="320">
      <t>ゾウカ</t>
    </rPh>
    <rPh sb="321" eb="322">
      <t>イチ</t>
    </rPh>
    <rPh sb="322" eb="324">
      <t>ヨウイン</t>
    </rPh>
    <rPh sb="328" eb="329">
      <t>トラ</t>
    </rPh>
    <rPh sb="334" eb="336">
      <t>コンゴ</t>
    </rPh>
    <rPh sb="337" eb="339">
      <t>シセツ</t>
    </rPh>
    <rPh sb="340" eb="342">
      <t>テキセツ</t>
    </rPh>
    <rPh sb="343" eb="347">
      <t>イジカンリ</t>
    </rPh>
    <rPh sb="353" eb="355">
      <t>ゾウカ</t>
    </rPh>
    <rPh sb="356" eb="357">
      <t>ム</t>
    </rPh>
    <rPh sb="359" eb="361">
      <t>トリクミ</t>
    </rPh>
    <rPh sb="365" eb="367">
      <t>ヒツヨウ</t>
    </rPh>
    <rPh sb="373" eb="378">
      <t>シセツリヨウリツ</t>
    </rPh>
    <rPh sb="382" eb="384">
      <t>スウネン</t>
    </rPh>
    <rPh sb="385" eb="389">
      <t>セツゾクジンコウ</t>
    </rPh>
    <rPh sb="390" eb="391">
      <t>ノ</t>
    </rPh>
    <rPh sb="397" eb="401">
      <t>ジョウショウケイコウ</t>
    </rPh>
    <rPh sb="406" eb="408">
      <t>セツゾク</t>
    </rPh>
    <rPh sb="408" eb="410">
      <t>ジンコウ</t>
    </rPh>
    <rPh sb="411" eb="412">
      <t>サラ</t>
    </rPh>
    <rPh sb="414" eb="416">
      <t>ゾウカ</t>
    </rPh>
    <rPh sb="417" eb="418">
      <t>ム</t>
    </rPh>
    <rPh sb="420" eb="422">
      <t>トリクミ</t>
    </rPh>
    <rPh sb="423" eb="424">
      <t>スス</t>
    </rPh>
    <rPh sb="426" eb="428">
      <t>ヒツヨウ</t>
    </rPh>
    <rPh sb="434" eb="438">
      <t>スイセンカリツ</t>
    </rPh>
    <rPh sb="440" eb="441">
      <t>ヒ</t>
    </rPh>
    <rPh sb="442" eb="443">
      <t>ツヅ</t>
    </rPh>
    <rPh sb="444" eb="447">
      <t>スイセンカ</t>
    </rPh>
    <rPh sb="447" eb="448">
      <t>リツ</t>
    </rPh>
    <rPh sb="449" eb="451">
      <t>コウジョウ</t>
    </rPh>
    <rPh sb="452" eb="45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</si>
</sst>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84-41A3-83B3-DA19720DCE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2F84-41A3-83B3-DA19720DCE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32.76</c:v>
                </c:pt>
                <c:pt idx="1">
                  <c:v>34.65</c:v>
                </c:pt>
                <c:pt idx="2">
                  <c:v>40</c:v>
                </c:pt>
                <c:pt idx="3">
                  <c:v>40.630000000000003</c:v>
                </c:pt>
                <c:pt idx="4">
                  <c:v>41.08</c:v>
                </c:pt>
              </c:numCache>
            </c:numRef>
          </c:val>
          <c:extLst>
            <c:ext xmlns:c16="http://schemas.microsoft.com/office/drawing/2014/chart" uri="{C3380CC4-5D6E-409C-BE32-E72D297353CC}">
              <c16:uniqueId val="{00000000-ED2A-4FB7-A5AC-A12C3F9D4C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ED2A-4FB7-A5AC-A12C3F9D4C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58.29</c:v>
                </c:pt>
                <c:pt idx="1">
                  <c:v>51.65</c:v>
                </c:pt>
                <c:pt idx="2">
                  <c:v>61.24</c:v>
                </c:pt>
                <c:pt idx="3">
                  <c:v>60.62</c:v>
                </c:pt>
                <c:pt idx="4">
                  <c:v>64.58</c:v>
                </c:pt>
              </c:numCache>
            </c:numRef>
          </c:val>
          <c:extLst>
            <c:ext xmlns:c16="http://schemas.microsoft.com/office/drawing/2014/chart" uri="{C3380CC4-5D6E-409C-BE32-E72D297353CC}">
              <c16:uniqueId val="{00000000-0C70-4AB9-A4FA-AEF1724479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0C70-4AB9-A4FA-AEF1724479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75.84</c:v>
                </c:pt>
                <c:pt idx="1">
                  <c:v>78.290000000000006</c:v>
                </c:pt>
                <c:pt idx="2">
                  <c:v>83.24</c:v>
                </c:pt>
                <c:pt idx="3">
                  <c:v>81.52</c:v>
                </c:pt>
                <c:pt idx="4">
                  <c:v>79.94</c:v>
                </c:pt>
              </c:numCache>
            </c:numRef>
          </c:val>
          <c:extLst>
            <c:ext xmlns:c16="http://schemas.microsoft.com/office/drawing/2014/chart" uri="{C3380CC4-5D6E-409C-BE32-E72D297353CC}">
              <c16:uniqueId val="{00000000-3F37-4AC7-A0CE-CECC8B62D8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7-4AC7-A0CE-CECC8B62D8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C-4F2C-A34C-5C782EDA69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C-4F2C-A34C-5C782EDA69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5E-4B02-9ED2-EA14168932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5E-4B02-9ED2-EA14168932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4D-4603-B4DE-573EDB8DD9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D-4603-B4DE-573EDB8DD9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80-4E99-BCB4-C5C8539F1E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80-4E99-BCB4-C5C8539F1E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1176.6199999999999</c:v>
                </c:pt>
                <c:pt idx="1">
                  <c:v>1069.69</c:v>
                </c:pt>
                <c:pt idx="2">
                  <c:v>1087.0899999999999</c:v>
                </c:pt>
                <c:pt idx="3">
                  <c:v>988.37</c:v>
                </c:pt>
                <c:pt idx="4">
                  <c:v>3280.28</c:v>
                </c:pt>
              </c:numCache>
            </c:numRef>
          </c:val>
          <c:extLst>
            <c:ext xmlns:c16="http://schemas.microsoft.com/office/drawing/2014/chart" uri="{C3380CC4-5D6E-409C-BE32-E72D297353CC}">
              <c16:uniqueId val="{00000000-E038-451A-92F6-78706919991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E038-451A-92F6-78706919991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55.98</c:v>
                </c:pt>
                <c:pt idx="1">
                  <c:v>60.51</c:v>
                </c:pt>
                <c:pt idx="2">
                  <c:v>64.489999999999995</c:v>
                </c:pt>
                <c:pt idx="3">
                  <c:v>59.65</c:v>
                </c:pt>
                <c:pt idx="4">
                  <c:v>42.5</c:v>
                </c:pt>
              </c:numCache>
            </c:numRef>
          </c:val>
          <c:extLst>
            <c:ext xmlns:c16="http://schemas.microsoft.com/office/drawing/2014/chart" uri="{C3380CC4-5D6E-409C-BE32-E72D297353CC}">
              <c16:uniqueId val="{00000000-7950-4945-BBE0-A224C72D4D3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7950-4945-BBE0-A224C72D4D3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243.29</c:v>
                </c:pt>
                <c:pt idx="1">
                  <c:v>249.17</c:v>
                </c:pt>
                <c:pt idx="2">
                  <c:v>238.31</c:v>
                </c:pt>
                <c:pt idx="3">
                  <c:v>259.02999999999997</c:v>
                </c:pt>
                <c:pt idx="4">
                  <c:v>365.27</c:v>
                </c:pt>
              </c:numCache>
            </c:numRef>
          </c:val>
          <c:extLst>
            <c:ext xmlns:c16="http://schemas.microsoft.com/office/drawing/2014/chart" uri="{C3380CC4-5D6E-409C-BE32-E72D297353CC}">
              <c16:uniqueId val="{00000000-5BCE-4209-B61E-2A761440FE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5BCE-4209-B61E-2A761440FE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山田町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14486</v>
      </c>
      <c r="AM8" s="45"/>
      <c r="AN8" s="45"/>
      <c r="AO8" s="45"/>
      <c r="AP8" s="45"/>
      <c r="AQ8" s="45"/>
      <c r="AR8" s="45"/>
      <c r="AS8" s="45"/>
      <c r="AT8" s="46">
        <f>データ!T6</f>
        <v>262.81</v>
      </c>
      <c r="AU8" s="46"/>
      <c r="AV8" s="46"/>
      <c r="AW8" s="46"/>
      <c r="AX8" s="46"/>
      <c r="AY8" s="46"/>
      <c r="AZ8" s="46"/>
      <c r="BA8" s="46"/>
      <c r="BB8" s="46">
        <f>データ!U6</f>
        <v>55.12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48.08</v>
      </c>
      <c r="Q10" s="46"/>
      <c r="R10" s="46"/>
      <c r="S10" s="46"/>
      <c r="T10" s="46"/>
      <c r="U10" s="46"/>
      <c r="V10" s="46"/>
      <c r="W10" s="46">
        <f>データ!Q6</f>
        <v>101.58</v>
      </c>
      <c r="X10" s="46"/>
      <c r="Y10" s="46"/>
      <c r="Z10" s="46"/>
      <c r="AA10" s="46"/>
      <c r="AB10" s="46"/>
      <c r="AC10" s="46"/>
      <c r="AD10" s="45">
        <f>データ!R6</f>
        <v>2879</v>
      </c>
      <c r="AE10" s="45"/>
      <c r="AF10" s="45"/>
      <c r="AG10" s="45"/>
      <c r="AH10" s="45"/>
      <c r="AI10" s="45"/>
      <c r="AJ10" s="45"/>
      <c r="AK10" s="2"/>
      <c r="AL10" s="45">
        <f>データ!V6</f>
        <v>6925</v>
      </c>
      <c r="AM10" s="45"/>
      <c r="AN10" s="45"/>
      <c r="AO10" s="45"/>
      <c r="AP10" s="45"/>
      <c r="AQ10" s="45"/>
      <c r="AR10" s="45"/>
      <c r="AS10" s="45"/>
      <c r="AT10" s="46">
        <f>データ!W6</f>
        <v>3.25</v>
      </c>
      <c r="AU10" s="46"/>
      <c r="AV10" s="46"/>
      <c r="AW10" s="46"/>
      <c r="AX10" s="46"/>
      <c r="AY10" s="46"/>
      <c r="AZ10" s="46"/>
      <c r="BA10" s="46"/>
      <c r="BB10" s="46">
        <f>データ!X6</f>
        <v>2130.77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OmA6yDFbth9XulvmoyD7Y+VZF6UuhwKcpGfh/8x5sgZLuZ7P2hiH1u7ncZnHnGgugy1tR3CvSd8s0G7d62J+Fg==" saltValue="r950Fd5ltITQHCLPr4Qq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34827</v>
      </c>
      <c r="D6" s="19">
        <f t="shared" si="3"/>
        <v>47</v>
      </c>
      <c r="E6" s="19">
        <f t="shared" si="3"/>
        <v>17</v>
      </c>
      <c r="F6" s="19">
        <f t="shared" si="3"/>
        <v>1</v>
      </c>
      <c r="G6" s="19">
        <f t="shared" si="3"/>
        <v>0</v>
      </c>
      <c r="H6" s="19" t="str">
        <f t="shared" si="3"/>
        <v>岩手県　山田町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48.08</v>
      </c>
      <c r="Q6" s="20">
        <f t="shared" si="3"/>
        <v>101.58</v>
      </c>
      <c r="R6" s="20">
        <f t="shared" si="3"/>
        <v>2879</v>
      </c>
      <c r="S6" s="20">
        <f t="shared" si="3"/>
        <v>14486</v>
      </c>
      <c r="T6" s="20">
        <f t="shared" si="3"/>
        <v>262.81</v>
      </c>
      <c r="U6" s="20">
        <f t="shared" si="3"/>
        <v>55.12</v>
      </c>
      <c r="V6" s="20">
        <f t="shared" si="3"/>
        <v>6925</v>
      </c>
      <c r="W6" s="20">
        <f t="shared" si="3"/>
        <v>3.25</v>
      </c>
      <c r="X6" s="20">
        <f t="shared" si="3"/>
        <v>2130.77</v>
      </c>
      <c r="Y6" s="21">
        <f>IF(Y7="",NA(),Y7)</f>
        <v>75.84</v>
      </c>
      <c r="Z6" s="21">
        <f t="shared" ref="Z6:AH6" si="4">IF(Z7="",NA(),Z7)</f>
        <v>78.290000000000006</v>
      </c>
      <c r="AA6" s="21">
        <f t="shared" si="4"/>
        <v>83.24</v>
      </c>
      <c r="AB6" s="21">
        <f t="shared" si="4"/>
        <v>81.52</v>
      </c>
      <c r="AC6" s="21">
        <f t="shared" si="4"/>
        <v>79.94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1176.6199999999999</v>
      </c>
      <c r="BG6" s="21">
        <f t="shared" ref="BG6:BO6" si="7">IF(BG7="",NA(),BG7)</f>
        <v>1069.69</v>
      </c>
      <c r="BH6" s="21">
        <f t="shared" si="7"/>
        <v>1087.0899999999999</v>
      </c>
      <c r="BI6" s="21">
        <f t="shared" si="7"/>
        <v>988.37</v>
      </c>
      <c r="BJ6" s="21">
        <f t="shared" si="7"/>
        <v>3280.28</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55.98</v>
      </c>
      <c r="BR6" s="21">
        <f t="shared" ref="BR6:BZ6" si="8">IF(BR7="",NA(),BR7)</f>
        <v>60.51</v>
      </c>
      <c r="BS6" s="21">
        <f t="shared" si="8"/>
        <v>64.489999999999995</v>
      </c>
      <c r="BT6" s="21">
        <f t="shared" si="8"/>
        <v>59.65</v>
      </c>
      <c r="BU6" s="21">
        <f t="shared" si="8"/>
        <v>42.5</v>
      </c>
      <c r="BV6" s="21">
        <f t="shared" si="8"/>
        <v>78.92</v>
      </c>
      <c r="BW6" s="21">
        <f t="shared" si="8"/>
        <v>74.17</v>
      </c>
      <c r="BX6" s="21">
        <f t="shared" si="8"/>
        <v>79.77</v>
      </c>
      <c r="BY6" s="21">
        <f t="shared" si="8"/>
        <v>79.63</v>
      </c>
      <c r="BZ6" s="21">
        <f t="shared" si="8"/>
        <v>76.78</v>
      </c>
      <c r="CA6" s="20" t="str">
        <f>IF(CA7="","",IF(CA7="-","【-】","【"&amp;SUBSTITUTE(TEXT(CA7,"#,##0.00"),"-","△")&amp;"】"))</f>
        <v>【97.61】</v>
      </c>
      <c r="CB6" s="21">
        <f>IF(CB7="",NA(),CB7)</f>
        <v>243.29</v>
      </c>
      <c r="CC6" s="21">
        <f t="shared" ref="CC6:CK6" si="9">IF(CC7="",NA(),CC7)</f>
        <v>249.17</v>
      </c>
      <c r="CD6" s="21">
        <f t="shared" si="9"/>
        <v>238.31</v>
      </c>
      <c r="CE6" s="21">
        <f t="shared" si="9"/>
        <v>259.02999999999997</v>
      </c>
      <c r="CF6" s="21">
        <f t="shared" si="9"/>
        <v>365.27</v>
      </c>
      <c r="CG6" s="21">
        <f t="shared" si="9"/>
        <v>220.31</v>
      </c>
      <c r="CH6" s="21">
        <f t="shared" si="9"/>
        <v>230.95</v>
      </c>
      <c r="CI6" s="21">
        <f t="shared" si="9"/>
        <v>214.56</v>
      </c>
      <c r="CJ6" s="21">
        <f t="shared" si="9"/>
        <v>213.66</v>
      </c>
      <c r="CK6" s="21">
        <f t="shared" si="9"/>
        <v>224.31</v>
      </c>
      <c r="CL6" s="20" t="str">
        <f>IF(CL7="","",IF(CL7="-","【-】","【"&amp;SUBSTITUTE(TEXT(CL7,"#,##0.00"),"-","△")&amp;"】"))</f>
        <v>【138.29】</v>
      </c>
      <c r="CM6" s="21">
        <f>IF(CM7="",NA(),CM7)</f>
        <v>32.76</v>
      </c>
      <c r="CN6" s="21">
        <f t="shared" ref="CN6:CV6" si="10">IF(CN7="",NA(),CN7)</f>
        <v>34.65</v>
      </c>
      <c r="CO6" s="21">
        <f t="shared" si="10"/>
        <v>40</v>
      </c>
      <c r="CP6" s="21">
        <f t="shared" si="10"/>
        <v>40.630000000000003</v>
      </c>
      <c r="CQ6" s="21">
        <f t="shared" si="10"/>
        <v>41.08</v>
      </c>
      <c r="CR6" s="21">
        <f t="shared" si="10"/>
        <v>49.68</v>
      </c>
      <c r="CS6" s="21">
        <f t="shared" si="10"/>
        <v>49.27</v>
      </c>
      <c r="CT6" s="21">
        <f t="shared" si="10"/>
        <v>49.47</v>
      </c>
      <c r="CU6" s="21">
        <f t="shared" si="10"/>
        <v>48.19</v>
      </c>
      <c r="CV6" s="21">
        <f t="shared" si="10"/>
        <v>47.32</v>
      </c>
      <c r="CW6" s="20" t="str">
        <f>IF(CW7="","",IF(CW7="-","【-】","【"&amp;SUBSTITUTE(TEXT(CW7,"#,##0.00"),"-","△")&amp;"】"))</f>
        <v>【59.10】</v>
      </c>
      <c r="CX6" s="21">
        <f>IF(CX7="",NA(),CX7)</f>
        <v>58.29</v>
      </c>
      <c r="CY6" s="21">
        <f t="shared" ref="CY6:DG6" si="11">IF(CY7="",NA(),CY7)</f>
        <v>51.65</v>
      </c>
      <c r="CZ6" s="21">
        <f t="shared" si="11"/>
        <v>61.24</v>
      </c>
      <c r="DA6" s="21">
        <f t="shared" si="11"/>
        <v>60.62</v>
      </c>
      <c r="DB6" s="21">
        <f t="shared" si="11"/>
        <v>64.58</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34827</v>
      </c>
      <c r="D7" s="23">
        <v>47</v>
      </c>
      <c r="E7" s="23">
        <v>17</v>
      </c>
      <c r="F7" s="23">
        <v>1</v>
      </c>
      <c r="G7" s="23">
        <v>0</v>
      </c>
      <c r="H7" s="23" t="s">
        <v>98</v>
      </c>
      <c r="I7" s="23" t="s">
        <v>99</v>
      </c>
      <c r="J7" s="23" t="s">
        <v>100</v>
      </c>
      <c r="K7" s="23" t="s">
        <v>101</v>
      </c>
      <c r="L7" s="23" t="s">
        <v>102</v>
      </c>
      <c r="M7" s="23" t="s">
        <v>103</v>
      </c>
      <c r="N7" s="24" t="s">
        <v>104</v>
      </c>
      <c r="O7" s="24" t="s">
        <v>105</v>
      </c>
      <c r="P7" s="24">
        <v>48.08</v>
      </c>
      <c r="Q7" s="24">
        <v>101.58</v>
      </c>
      <c r="R7" s="24">
        <v>2879</v>
      </c>
      <c r="S7" s="24">
        <v>14486</v>
      </c>
      <c r="T7" s="24">
        <v>262.81</v>
      </c>
      <c r="U7" s="24">
        <v>55.12</v>
      </c>
      <c r="V7" s="24">
        <v>6925</v>
      </c>
      <c r="W7" s="24">
        <v>3.25</v>
      </c>
      <c r="X7" s="24">
        <v>2130.77</v>
      </c>
      <c r="Y7" s="24">
        <v>75.84</v>
      </c>
      <c r="Z7" s="24">
        <v>78.290000000000006</v>
      </c>
      <c r="AA7" s="24">
        <v>83.24</v>
      </c>
      <c r="AB7" s="24">
        <v>81.52</v>
      </c>
      <c r="AC7" s="24">
        <v>79.94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1176.6199999999999</v>
      </c>
      <c r="BG7" s="24">
        <v>1069.69</v>
      </c>
      <c r="BH7" s="24">
        <v>1087.0899999999999</v>
      </c>
      <c r="BI7" s="24">
        <v>988.37</v>
      </c>
      <c r="BJ7" s="24">
        <v>3280.28</v>
      </c>
      <c r="BK7" s="24">
        <v>1048.23</v>
      </c>
      <c r="BL7" s="24">
        <v>1130.42</v>
      </c>
      <c r="BM7" s="24">
        <v>1245.0999999999999</v>
      </c>
      <c r="BN7" s="24">
        <v>1108.8</v>
      </c>
      <c r="BO7" s="24">
        <v>1194.56</v>
      </c>
      <c r="BP7" s="24">
        <v>652.82000000000005</v>
      </c>
      <c r="BQ7" s="24">
        <v>55.98</v>
      </c>
      <c r="BR7" s="24">
        <v>60.51</v>
      </c>
      <c r="BS7" s="24">
        <v>64.489999999999995</v>
      </c>
      <c r="BT7" s="24">
        <v>59.65</v>
      </c>
      <c r="BU7" s="24">
        <v>42.5</v>
      </c>
      <c r="BV7" s="24">
        <v>78.92</v>
      </c>
      <c r="BW7" s="24">
        <v>74.17</v>
      </c>
      <c r="BX7" s="24">
        <v>79.77</v>
      </c>
      <c r="BY7" s="24">
        <v>79.63</v>
      </c>
      <c r="BZ7" s="24">
        <v>76.78</v>
      </c>
      <c r="CA7" s="24">
        <v>97.61</v>
      </c>
      <c r="CB7" s="24">
        <v>243.29</v>
      </c>
      <c r="CC7" s="24">
        <v>249.17</v>
      </c>
      <c r="CD7" s="24">
        <v>238.31</v>
      </c>
      <c r="CE7" s="24">
        <v>259.02999999999997</v>
      </c>
      <c r="CF7" s="24">
        <v>365.27</v>
      </c>
      <c r="CG7" s="24">
        <v>220.31</v>
      </c>
      <c r="CH7" s="24">
        <v>230.95</v>
      </c>
      <c r="CI7" s="24">
        <v>214.56</v>
      </c>
      <c r="CJ7" s="24">
        <v>213.66</v>
      </c>
      <c r="CK7" s="24">
        <v>224.31</v>
      </c>
      <c r="CL7" s="24">
        <v>138.29</v>
      </c>
      <c r="CM7" s="24">
        <v>32.76</v>
      </c>
      <c r="CN7" s="24">
        <v>34.65</v>
      </c>
      <c r="CO7" s="24">
        <v>40</v>
      </c>
      <c r="CP7" s="24">
        <v>40.630000000000003</v>
      </c>
      <c r="CQ7" s="24">
        <v>41.08</v>
      </c>
      <c r="CR7" s="24">
        <v>49.68</v>
      </c>
      <c r="CS7" s="24">
        <v>49.27</v>
      </c>
      <c r="CT7" s="24">
        <v>49.47</v>
      </c>
      <c r="CU7" s="24">
        <v>48.19</v>
      </c>
      <c r="CV7" s="24">
        <v>47.32</v>
      </c>
      <c r="CW7" s="24">
        <v>59.1</v>
      </c>
      <c r="CX7" s="24">
        <v>58.29</v>
      </c>
      <c r="CY7" s="24">
        <v>51.65</v>
      </c>
      <c r="CZ7" s="24">
        <v>61.24</v>
      </c>
      <c r="DA7" s="24">
        <v>60.62</v>
      </c>
      <c r="DB7" s="24">
        <v>64.58</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2024-01-17T08:17:43Z</cp:lastPrinted>
  <dcterms:created xsi:type="dcterms:W3CDTF">2023-12-12T02:46:12Z</dcterms:created>
  <dcterms:modified xsi:type="dcterms:W3CDTF">2024-02-22T05:55:58Z</dcterms:modified>
  <cp:category>
  </cp:category>
</cp:coreProperties>
</file>