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kuninori.t\Desktop\上水道　フォルダ\28   報告関係\令和５年度\経営比較分析表\"/>
    </mc:Choice>
  </mc:AlternateContent>
  <xr:revisionPtr revIDLastSave="0" documentId="13_ncr:1_{F18FF975-80F5-48DD-8567-597FE9140397}" xr6:coauthVersionLast="36" xr6:coauthVersionMax="36" xr10:uidLastSave="{00000000-0000-0000-0000-000000000000}"/>
  <workbookProtection workbookAlgorithmName="SHA-512" workbookHashValue="IAhCcCBohXrZAT4SZwvMmkXyMmYIjuQ3HO7qN8NOe3MjaILCWrotxULh/KgkAZSpWm643T55M3/BPgqeSk4syQ==" workbookSaltValue="Z1IWUk274d3qYmOHU1+9Bg==" workbookSpinCount="100000" lockStructure="1"/>
  <bookViews>
    <workbookView xWindow="0" yWindow="0" windowWidth="6795" windowHeight="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<sst xmlns="http://schemas.openxmlformats.org/spreadsheetml/2006/main" count="275" uniqueCount="117">
  <si>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</si>
  <si>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</si>
  <si>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</si>
  <si>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</si>
  <si>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</si>
  <si>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</si>
  <si>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</si>
  <si>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</si>
  <si>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</si>
  <si>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</si>
  <si>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</si>
  <si>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</si>
  <si>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</si>
  <si>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</si>
  <si>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</si>
  <si>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</si>
  <si>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</si>
  <si>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</si>
  <si>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</si>
  <si>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</si>
  <si>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</si>
  <si>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</si>
  <si>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</si>
  <si>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</si>
  <si>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</si>
  <si>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</si>
  <si>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</si>
  <si>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</si>
  <si>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</si>
  <si>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</si>
  <si>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</si>
  <si>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</si>
  <si>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</si>
  <si>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</si>
  <si>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</si>
  <si>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</si>
  <si>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</si>
  <si>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</si>
  <si>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</si>
  <si>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</si>
  <si>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</si>
  <si>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</si>
  <si>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</si>
  <si>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</si>
  <si>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</si>
  <si>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</si>
  <si>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</si>
  <si>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</si>
  <si>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</si>
  <si>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</si>
  <si>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</si>
  <si>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</si>
  <si>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</si>
  <si>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</si>
  <si>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</si>
  <si>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</si>
  <si>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</si>
  <si>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</si>
  <si>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</si>
  <si>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</si>
  <si>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</si>
  <si>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</si>
  <si>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</si>
  <si>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</si>
  <si>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</si>
  <si>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</si>
  <si>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</si>
  <si>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</si>
  <si>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</si>
  <si>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</si>
  <si>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</si>
  <si>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</si>
  <si>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</si>
  <si>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</si>
  <si>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</si>
  <si>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</si>
  <si>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</si>
  <si>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</si>
  <si>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</si>
  <si>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</si>
  <si>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</si>
  <si>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</si>
  <si>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</si>
  <si>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</si>
  <si>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</si>
  <si>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</si>
  <si>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</si>
  <si>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</si>
  <si>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</si>
  <si>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</si>
  <si>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</si>
  <si>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</si>
  <si>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</si>
  <si>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</si>
  <si>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</si>
  <si>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</si>
  <si>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大槌町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</si>
  <si>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</si>
  <si>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</si>
  <si>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</si>
  <si>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</si>
  <si>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</si>
  <si>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</si>
  <si>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</si>
  <si>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</si>
  <si>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</si>
  <si>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</si>
  <si>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</si>
  <si>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</si>
  <si>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</si>
  <si>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</si>
  <si>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</si>
  <si>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</si>
  <si>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</si>
  <si>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①有形固定資産減価償却率は平均値より低く、復興事業により、新しい固定資産が多いことを示している。
②管渠老朽化率は0％で耐用年数を超えた管渠がないことを示している。
③管渠改善率は2.75％高い水準である。</t>
    <rPh sb="37" eb="38">
      <t>オオ</t>
    </rPh>
    <rPh sb="50" eb="52">
      <t>カンキョ</t>
    </rPh>
    <rPh sb="52" eb="55">
      <t>ロウキュウカ</t>
    </rPh>
    <rPh sb="55" eb="56">
      <t>リツ</t>
    </rPh>
    <rPh sb="60" eb="62">
      <t>タイヨウ</t>
    </rPh>
    <rPh sb="62" eb="64">
      <t>ネンスウ</t>
    </rPh>
    <rPh sb="65" eb="66">
      <t>コ</t>
    </rPh>
    <rPh sb="68" eb="70">
      <t>カンキョ</t>
    </rPh>
    <rPh sb="76" eb="77">
      <t>シメ</t>
    </rPh>
    <rPh sb="84" eb="86">
      <t>カンキョ</t>
    </rPh>
    <rPh sb="86" eb="89">
      <t>カイゼンリツ</t>
    </rPh>
    <rPh sb="95" eb="96">
      <t>タカ</t>
    </rPh>
    <rPh sb="97" eb="99">
      <t>スイジュン</t>
    </rPh>
    <phoneticPr fontId="4"/>
  </si>
  <si>
    <t>公共下水道事業は一般会計からの繰入金で事業が成り立っており、使用料改定も実施しながら、将来ある程度の規模の施設のダウンサイジングが必要である。</t>
    <rPh sb="0" eb="2">
      <t>コウキョウ</t>
    </rPh>
    <rPh sb="2" eb="5">
      <t>ゲスイドウ</t>
    </rPh>
    <rPh sb="5" eb="7">
      <t>ジギョウ</t>
    </rPh>
    <rPh sb="8" eb="10">
      <t>イッパン</t>
    </rPh>
    <rPh sb="10" eb="12">
      <t>カイケイ</t>
    </rPh>
    <rPh sb="15" eb="18">
      <t>クリイレキン</t>
    </rPh>
    <rPh sb="19" eb="21">
      <t>ジギョウ</t>
    </rPh>
    <rPh sb="22" eb="23">
      <t>ナ</t>
    </rPh>
    <rPh sb="24" eb="25">
      <t>タ</t>
    </rPh>
    <rPh sb="30" eb="33">
      <t>シヨウリョウ</t>
    </rPh>
    <rPh sb="33" eb="35">
      <t>カイテイ</t>
    </rPh>
    <rPh sb="36" eb="38">
      <t>ジッシ</t>
    </rPh>
    <rPh sb="43" eb="45">
      <t>ショウライ</t>
    </rPh>
    <rPh sb="47" eb="49">
      <t>テイド</t>
    </rPh>
    <rPh sb="50" eb="52">
      <t>キボ</t>
    </rPh>
    <rPh sb="53" eb="55">
      <t>シセツ</t>
    </rPh>
    <rPh sb="65" eb="67">
      <t>ヒツヨウ</t>
    </rPh>
    <phoneticPr fontId="4"/>
  </si>
  <si>
    <t>①経常収支比率については、100%を上回っているものの、一般会計繰入金によるものであり、実態は赤字経営となっている。
②累積欠損金は令和４年度解消となった。
③流動比率については平均を上回っているものの、一般会計繰入金によるものである。
④企業債残高対給水収益比率は平均より高く、使用料収入の低さと企業債残高が多大であることを示しています。企業債残高対事業規模比率が高い理由は、震災に伴う災害復旧事業等で多額の企業債借入が必要だったため。
⑤経費回収率が低い理由は必要経費を使用料収入だけで、賄えないためであり、回収すべき経費が使用料以外の繰入金等で補われている状態にある。
⑥汚水処理原価は平均より若干高く、維持管理費の削減や有収水量の増加の取組は必要である。
⑦施設利用率については38.66％で将来的に施設のダウンサイジングの必要性がある。
⑧水洗化率は76.69％であるが、汚水管路新設工事については費用対効果を検証し、将来の人口減少を見据えた事業経営を実施していく。</t>
    <rPh sb="18" eb="20">
      <t>ウワマワ</t>
    </rPh>
    <rPh sb="28" eb="30">
      <t>イッパン</t>
    </rPh>
    <rPh sb="30" eb="32">
      <t>カイケイ</t>
    </rPh>
    <rPh sb="32" eb="35">
      <t>クリイレキン</t>
    </rPh>
    <rPh sb="44" eb="46">
      <t>ジッタイ</t>
    </rPh>
    <rPh sb="47" eb="49">
      <t>アカジ</t>
    </rPh>
    <rPh sb="49" eb="51">
      <t>ケイエイ</t>
    </rPh>
    <rPh sb="66" eb="68">
      <t>レイワ</t>
    </rPh>
    <rPh sb="69" eb="71">
      <t>ネンド</t>
    </rPh>
    <rPh sb="71" eb="73">
      <t>カイショウ</t>
    </rPh>
    <rPh sb="89" eb="91">
      <t>ヘイキン</t>
    </rPh>
    <rPh sb="92" eb="94">
      <t>ウワマワ</t>
    </rPh>
    <rPh sb="102" eb="104">
      <t>イッパン</t>
    </rPh>
    <rPh sb="104" eb="106">
      <t>カイケイ</t>
    </rPh>
    <rPh sb="106" eb="109">
      <t>クリイレキン</t>
    </rPh>
    <rPh sb="133" eb="135">
      <t>ヘイキン</t>
    </rPh>
    <rPh sb="137" eb="138">
      <t>タカ</t>
    </rPh>
    <rPh sb="140" eb="143">
      <t>シヨウリョウ</t>
    </rPh>
    <rPh sb="143" eb="145">
      <t>シュウニュウ</t>
    </rPh>
    <rPh sb="146" eb="147">
      <t>ヒク</t>
    </rPh>
    <rPh sb="149" eb="152">
      <t>キギョウサイ</t>
    </rPh>
    <rPh sb="152" eb="154">
      <t>ザンダカ</t>
    </rPh>
    <rPh sb="155" eb="157">
      <t>タダイ</t>
    </rPh>
    <rPh sb="163" eb="164">
      <t>シメ</t>
    </rPh>
    <rPh sb="170" eb="172">
      <t>キギョウ</t>
    </rPh>
    <rPh sb="172" eb="173">
      <t>サイ</t>
    </rPh>
    <rPh sb="173" eb="175">
      <t>ザンダカ</t>
    </rPh>
    <rPh sb="175" eb="176">
      <t>タイ</t>
    </rPh>
    <rPh sb="176" eb="180">
      <t>ジギョウキボ</t>
    </rPh>
    <rPh sb="180" eb="182">
      <t>ヒリツ</t>
    </rPh>
    <rPh sb="183" eb="184">
      <t>タカ</t>
    </rPh>
    <rPh sb="185" eb="187">
      <t>リユウ</t>
    </rPh>
    <rPh sb="189" eb="191">
      <t>シンサイ</t>
    </rPh>
    <rPh sb="192" eb="193">
      <t>トモナ</t>
    </rPh>
    <rPh sb="194" eb="196">
      <t>サイガイ</t>
    </rPh>
    <rPh sb="196" eb="198">
      <t>フッキュウ</t>
    </rPh>
    <rPh sb="198" eb="200">
      <t>ジギョウ</t>
    </rPh>
    <rPh sb="200" eb="201">
      <t>トウ</t>
    </rPh>
    <rPh sb="202" eb="204">
      <t>タガク</t>
    </rPh>
    <rPh sb="221" eb="223">
      <t>ケイヒ</t>
    </rPh>
    <rPh sb="223" eb="225">
      <t>カイシュウ</t>
    </rPh>
    <rPh sb="225" eb="226">
      <t>リツ</t>
    </rPh>
    <rPh sb="227" eb="228">
      <t>ヒク</t>
    </rPh>
    <rPh sb="229" eb="231">
      <t>リユウ</t>
    </rPh>
    <rPh sb="232" eb="234">
      <t>ヒツヨウ</t>
    </rPh>
    <rPh sb="234" eb="236">
      <t>ケイヒ</t>
    </rPh>
    <rPh sb="237" eb="240">
      <t>シヨウリョウ</t>
    </rPh>
    <rPh sb="240" eb="242">
      <t>シュウニュウ</t>
    </rPh>
    <rPh sb="246" eb="247">
      <t>マカナ</t>
    </rPh>
    <rPh sb="256" eb="258">
      <t>カイシュウ</t>
    </rPh>
    <rPh sb="261" eb="263">
      <t>ケイヒ</t>
    </rPh>
    <rPh sb="264" eb="267">
      <t>シヨウリョウ</t>
    </rPh>
    <rPh sb="267" eb="269">
      <t>イガイ</t>
    </rPh>
    <rPh sb="270" eb="273">
      <t>クリイレキン</t>
    </rPh>
    <rPh sb="273" eb="274">
      <t>トウ</t>
    </rPh>
    <rPh sb="275" eb="276">
      <t>オギナ</t>
    </rPh>
    <rPh sb="281" eb="283">
      <t>ジョウタイ</t>
    </rPh>
    <rPh sb="289" eb="293">
      <t>オスイショリ</t>
    </rPh>
    <rPh sb="293" eb="295">
      <t>ゲンカ</t>
    </rPh>
    <rPh sb="296" eb="298">
      <t>ヘイキン</t>
    </rPh>
    <rPh sb="300" eb="302">
      <t>ジャッカン</t>
    </rPh>
    <rPh sb="302" eb="303">
      <t>タカ</t>
    </rPh>
    <rPh sb="305" eb="307">
      <t>イジ</t>
    </rPh>
    <rPh sb="307" eb="309">
      <t>カンリ</t>
    </rPh>
    <rPh sb="309" eb="310">
      <t>ヒ</t>
    </rPh>
    <rPh sb="311" eb="313">
      <t>サクゲン</t>
    </rPh>
    <rPh sb="314" eb="316">
      <t>ユウシュウ</t>
    </rPh>
    <rPh sb="316" eb="318">
      <t>スイリョウ</t>
    </rPh>
    <rPh sb="319" eb="321">
      <t>ゾウカ</t>
    </rPh>
    <rPh sb="322" eb="324">
      <t>トリクミ</t>
    </rPh>
    <rPh sb="325" eb="327">
      <t>ヒツヨウ</t>
    </rPh>
    <rPh sb="350" eb="352">
      <t>ショウライ</t>
    </rPh>
    <rPh sb="352" eb="353">
      <t>テキ</t>
    </rPh>
    <rPh sb="354" eb="356">
      <t>シセツ</t>
    </rPh>
    <rPh sb="366" eb="368">
      <t>ヒツヨウ</t>
    </rPh>
    <rPh sb="368" eb="369">
      <t>セイ</t>
    </rPh>
    <rPh sb="375" eb="378">
      <t>スイセンカ</t>
    </rPh>
    <rPh sb="378" eb="379">
      <t>リツ</t>
    </rPh>
    <rPh sb="391" eb="393">
      <t>オスイ</t>
    </rPh>
    <rPh sb="393" eb="395">
      <t>カンロ</t>
    </rPh>
    <rPh sb="395" eb="397">
      <t>シンセツ</t>
    </rPh>
    <rPh sb="397" eb="399">
      <t>コウジ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</si>
</sst>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0" xfId="0" applyFont="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c:v>2.75</c:v>
                </c:pt>
              </c:numCache>
            </c:numRef>
          </c:val>
          <c:extLst>
            <c:ext xmlns:c16="http://schemas.microsoft.com/office/drawing/2014/chart" uri="{C3380CC4-5D6E-409C-BE32-E72D297353CC}">
              <c16:uniqueId val="{00000000-4F9D-4233-8E42-77CC270CF9B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0.32</c:v>
                </c:pt>
                <c:pt idx="3">
                  <c:v>0.1</c:v>
                </c:pt>
                <c:pt idx="4">
                  <c:v>0.09</c:v>
                </c:pt>
              </c:numCache>
            </c:numRef>
          </c:val>
          <c:smooth val="0"/>
          <c:extLst>
            <c:ext xmlns:c16="http://schemas.microsoft.com/office/drawing/2014/chart" uri="{C3380CC4-5D6E-409C-BE32-E72D297353CC}">
              <c16:uniqueId val="{00000001-4F9D-4233-8E42-77CC270CF9B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36.86</c:v>
                </c:pt>
                <c:pt idx="3">
                  <c:v>37.86</c:v>
                </c:pt>
                <c:pt idx="4">
                  <c:v>38.659999999999997</c:v>
                </c:pt>
              </c:numCache>
            </c:numRef>
          </c:val>
          <c:extLst>
            <c:ext xmlns:c16="http://schemas.microsoft.com/office/drawing/2014/chart" uri="{C3380CC4-5D6E-409C-BE32-E72D297353CC}">
              <c16:uniqueId val="{00000000-A84D-45DB-B92A-CB68BE17B45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49.47</c:v>
                </c:pt>
                <c:pt idx="3">
                  <c:v>48.19</c:v>
                </c:pt>
                <c:pt idx="4">
                  <c:v>47.32</c:v>
                </c:pt>
              </c:numCache>
            </c:numRef>
          </c:val>
          <c:smooth val="0"/>
          <c:extLst>
            <c:ext xmlns:c16="http://schemas.microsoft.com/office/drawing/2014/chart" uri="{C3380CC4-5D6E-409C-BE32-E72D297353CC}">
              <c16:uniqueId val="{00000001-A84D-45DB-B92A-CB68BE17B45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75.430000000000007</c:v>
                </c:pt>
                <c:pt idx="3">
                  <c:v>76.349999999999994</c:v>
                </c:pt>
                <c:pt idx="4">
                  <c:v>76.69</c:v>
                </c:pt>
              </c:numCache>
            </c:numRef>
          </c:val>
          <c:extLst>
            <c:ext xmlns:c16="http://schemas.microsoft.com/office/drawing/2014/chart" uri="{C3380CC4-5D6E-409C-BE32-E72D297353CC}">
              <c16:uniqueId val="{00000000-E7CA-4609-B573-64BAD7B675A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82.06</c:v>
                </c:pt>
                <c:pt idx="3">
                  <c:v>82.26</c:v>
                </c:pt>
                <c:pt idx="4">
                  <c:v>81.33</c:v>
                </c:pt>
              </c:numCache>
            </c:numRef>
          </c:val>
          <c:smooth val="0"/>
          <c:extLst>
            <c:ext xmlns:c16="http://schemas.microsoft.com/office/drawing/2014/chart" uri="{C3380CC4-5D6E-409C-BE32-E72D297353CC}">
              <c16:uniqueId val="{00000001-E7CA-4609-B573-64BAD7B675A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91.63</c:v>
                </c:pt>
                <c:pt idx="3">
                  <c:v>101.98</c:v>
                </c:pt>
                <c:pt idx="4">
                  <c:v>109.69</c:v>
                </c:pt>
              </c:numCache>
            </c:numRef>
          </c:val>
          <c:extLst>
            <c:ext xmlns:c16="http://schemas.microsoft.com/office/drawing/2014/chart" uri="{C3380CC4-5D6E-409C-BE32-E72D297353CC}">
              <c16:uniqueId val="{00000000-99A9-472C-9925-A63E3FAF68A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107.81</c:v>
                </c:pt>
                <c:pt idx="3">
                  <c:v>107.54</c:v>
                </c:pt>
                <c:pt idx="4">
                  <c:v>107.19</c:v>
                </c:pt>
              </c:numCache>
            </c:numRef>
          </c:val>
          <c:smooth val="0"/>
          <c:extLst>
            <c:ext xmlns:c16="http://schemas.microsoft.com/office/drawing/2014/chart" uri="{C3380CC4-5D6E-409C-BE32-E72D297353CC}">
              <c16:uniqueId val="{00000001-99A9-472C-9925-A63E3FAF68A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2.76</c:v>
                </c:pt>
                <c:pt idx="3">
                  <c:v>2.84</c:v>
                </c:pt>
                <c:pt idx="4">
                  <c:v>8.7100000000000009</c:v>
                </c:pt>
              </c:numCache>
            </c:numRef>
          </c:val>
          <c:extLst>
            <c:ext xmlns:c16="http://schemas.microsoft.com/office/drawing/2014/chart" uri="{C3380CC4-5D6E-409C-BE32-E72D297353CC}">
              <c16:uniqueId val="{00000000-18A5-456C-A5D5-D88A7D99FBC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19.93</c:v>
                </c:pt>
                <c:pt idx="3">
                  <c:v>21.94</c:v>
                </c:pt>
                <c:pt idx="4">
                  <c:v>22.89</c:v>
                </c:pt>
              </c:numCache>
            </c:numRef>
          </c:val>
          <c:smooth val="0"/>
          <c:extLst>
            <c:ext xmlns:c16="http://schemas.microsoft.com/office/drawing/2014/chart" uri="{C3380CC4-5D6E-409C-BE32-E72D297353CC}">
              <c16:uniqueId val="{00000001-18A5-456C-A5D5-D88A7D99FBC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7B1-4B35-A7D0-7DE0940FFDA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7B1-4B35-A7D0-7DE0940FFDA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42.39</c:v>
                </c:pt>
                <c:pt idx="3">
                  <c:v>36.159999999999997</c:v>
                </c:pt>
                <c:pt idx="4" formatCode="#,##0.00;&quot;△&quot;#,##0.00">
                  <c:v>0</c:v>
                </c:pt>
              </c:numCache>
            </c:numRef>
          </c:val>
          <c:extLst>
            <c:ext xmlns:c16="http://schemas.microsoft.com/office/drawing/2014/chart" uri="{C3380CC4-5D6E-409C-BE32-E72D297353CC}">
              <c16:uniqueId val="{00000000-0E38-424F-BF9D-122BB338411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18.2</c:v>
                </c:pt>
                <c:pt idx="3">
                  <c:v>19.059999999999999</c:v>
                </c:pt>
                <c:pt idx="4">
                  <c:v>31.07</c:v>
                </c:pt>
              </c:numCache>
            </c:numRef>
          </c:val>
          <c:smooth val="0"/>
          <c:extLst>
            <c:ext xmlns:c16="http://schemas.microsoft.com/office/drawing/2014/chart" uri="{C3380CC4-5D6E-409C-BE32-E72D297353CC}">
              <c16:uniqueId val="{00000001-0E38-424F-BF9D-122BB338411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39.07</c:v>
                </c:pt>
                <c:pt idx="3">
                  <c:v>61.79</c:v>
                </c:pt>
                <c:pt idx="4">
                  <c:v>67.650000000000006</c:v>
                </c:pt>
              </c:numCache>
            </c:numRef>
          </c:val>
          <c:extLst>
            <c:ext xmlns:c16="http://schemas.microsoft.com/office/drawing/2014/chart" uri="{C3380CC4-5D6E-409C-BE32-E72D297353CC}">
              <c16:uniqueId val="{00000000-A1A4-4A78-A36A-547F286D843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48.56</c:v>
                </c:pt>
                <c:pt idx="3">
                  <c:v>47.58</c:v>
                </c:pt>
                <c:pt idx="4">
                  <c:v>51.09</c:v>
                </c:pt>
              </c:numCache>
            </c:numRef>
          </c:val>
          <c:smooth val="0"/>
          <c:extLst>
            <c:ext xmlns:c16="http://schemas.microsoft.com/office/drawing/2014/chart" uri="{C3380CC4-5D6E-409C-BE32-E72D297353CC}">
              <c16:uniqueId val="{00000001-A1A4-4A78-A36A-547F286D843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7977.08</c:v>
                </c:pt>
                <c:pt idx="3">
                  <c:v>7328.13</c:v>
                </c:pt>
                <c:pt idx="4">
                  <c:v>6855.74</c:v>
                </c:pt>
              </c:numCache>
            </c:numRef>
          </c:val>
          <c:extLst>
            <c:ext xmlns:c16="http://schemas.microsoft.com/office/drawing/2014/chart" uri="{C3380CC4-5D6E-409C-BE32-E72D297353CC}">
              <c16:uniqueId val="{00000000-A46D-4EDE-A2FD-FACEACF6D35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1245.0999999999999</c:v>
                </c:pt>
                <c:pt idx="3">
                  <c:v>1108.8</c:v>
                </c:pt>
                <c:pt idx="4">
                  <c:v>1194.56</c:v>
                </c:pt>
              </c:numCache>
            </c:numRef>
          </c:val>
          <c:smooth val="0"/>
          <c:extLst>
            <c:ext xmlns:c16="http://schemas.microsoft.com/office/drawing/2014/chart" uri="{C3380CC4-5D6E-409C-BE32-E72D297353CC}">
              <c16:uniqueId val="{00000001-A46D-4EDE-A2FD-FACEACF6D35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34.130000000000003</c:v>
                </c:pt>
                <c:pt idx="3">
                  <c:v>47.02</c:v>
                </c:pt>
                <c:pt idx="4">
                  <c:v>54.51</c:v>
                </c:pt>
              </c:numCache>
            </c:numRef>
          </c:val>
          <c:extLst>
            <c:ext xmlns:c16="http://schemas.microsoft.com/office/drawing/2014/chart" uri="{C3380CC4-5D6E-409C-BE32-E72D297353CC}">
              <c16:uniqueId val="{00000000-3AF7-4BB2-AA13-FBFEF128D88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79.77</c:v>
                </c:pt>
                <c:pt idx="3">
                  <c:v>79.63</c:v>
                </c:pt>
                <c:pt idx="4">
                  <c:v>76.78</c:v>
                </c:pt>
              </c:numCache>
            </c:numRef>
          </c:val>
          <c:smooth val="0"/>
          <c:extLst>
            <c:ext xmlns:c16="http://schemas.microsoft.com/office/drawing/2014/chart" uri="{C3380CC4-5D6E-409C-BE32-E72D297353CC}">
              <c16:uniqueId val="{00000001-3AF7-4BB2-AA13-FBFEF128D88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406.01</c:v>
                </c:pt>
                <c:pt idx="3">
                  <c:v>286.14</c:v>
                </c:pt>
                <c:pt idx="4">
                  <c:v>244.26</c:v>
                </c:pt>
              </c:numCache>
            </c:numRef>
          </c:val>
          <c:extLst>
            <c:ext xmlns:c16="http://schemas.microsoft.com/office/drawing/2014/chart" uri="{C3380CC4-5D6E-409C-BE32-E72D297353CC}">
              <c16:uniqueId val="{00000000-4AC7-4FBE-A637-3814526EBF5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214.56</c:v>
                </c:pt>
                <c:pt idx="3">
                  <c:v>213.66</c:v>
                </c:pt>
                <c:pt idx="4">
                  <c:v>224.31</c:v>
                </c:pt>
              </c:numCache>
            </c:numRef>
          </c:val>
          <c:smooth val="0"/>
          <c:extLst>
            <c:ext xmlns:c16="http://schemas.microsoft.com/office/drawing/2014/chart" uri="{C3380CC4-5D6E-409C-BE32-E72D297353CC}">
              <c16:uniqueId val="{00000001-4AC7-4FBE-A637-3814526EBF5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岩手県　大槌町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Cd2</v>
      </c>
      <c r="X8" s="66"/>
      <c r="Y8" s="66"/>
      <c r="Z8" s="66"/>
      <c r="AA8" s="66"/>
      <c r="AB8" s="66"/>
      <c r="AC8" s="66"/>
      <c r="AD8" s="67" t="str">
        <f>データ!$M$6</f>
        <v>非設置</v>
      </c>
      <c r="AE8" s="67"/>
      <c r="AF8" s="67"/>
      <c r="AG8" s="67"/>
      <c r="AH8" s="67"/>
      <c r="AI8" s="67"/>
      <c r="AJ8" s="67"/>
      <c r="AK8" s="3"/>
      <c r="AL8" s="46">
        <f>データ!S6</f>
        <v>10928</v>
      </c>
      <c r="AM8" s="46"/>
      <c r="AN8" s="46"/>
      <c r="AO8" s="46"/>
      <c r="AP8" s="46"/>
      <c r="AQ8" s="46"/>
      <c r="AR8" s="46"/>
      <c r="AS8" s="46"/>
      <c r="AT8" s="47">
        <f>データ!T6</f>
        <v>200.42</v>
      </c>
      <c r="AU8" s="47"/>
      <c r="AV8" s="47"/>
      <c r="AW8" s="47"/>
      <c r="AX8" s="47"/>
      <c r="AY8" s="47"/>
      <c r="AZ8" s="47"/>
      <c r="BA8" s="47"/>
      <c r="BB8" s="47">
        <f>データ!U6</f>
        <v>54.53</v>
      </c>
      <c r="BC8" s="47"/>
      <c r="BD8" s="47"/>
      <c r="BE8" s="47"/>
      <c r="BF8" s="47"/>
      <c r="BG8" s="47"/>
      <c r="BH8" s="47"/>
      <c r="BI8" s="47"/>
      <c r="BJ8" s="3"/>
      <c r="BK8" s="3"/>
      <c r="BL8" s="62" t="s">
        <v>10</v>
      </c>
      <c r="BM8" s="63"/>
      <c r="BN8" s="64" t="s">
        <v>11</v>
      </c>
      <c r="BO8" s="64"/>
      <c r="BP8" s="64"/>
      <c r="BQ8" s="64"/>
      <c r="BR8" s="64"/>
      <c r="BS8" s="64"/>
      <c r="BT8" s="64"/>
      <c r="BU8" s="64"/>
      <c r="BV8" s="64"/>
      <c r="BW8" s="64"/>
      <c r="BX8" s="64"/>
      <c r="BY8" s="65"/>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15">
      <c r="A10" s="2"/>
      <c r="B10" s="47" t="str">
        <f>データ!N6</f>
        <v>-</v>
      </c>
      <c r="C10" s="47"/>
      <c r="D10" s="47"/>
      <c r="E10" s="47"/>
      <c r="F10" s="47"/>
      <c r="G10" s="47"/>
      <c r="H10" s="47"/>
      <c r="I10" s="47">
        <f>データ!O6</f>
        <v>76.64</v>
      </c>
      <c r="J10" s="47"/>
      <c r="K10" s="47"/>
      <c r="L10" s="47"/>
      <c r="M10" s="47"/>
      <c r="N10" s="47"/>
      <c r="O10" s="47"/>
      <c r="P10" s="47">
        <f>データ!P6</f>
        <v>53.56</v>
      </c>
      <c r="Q10" s="47"/>
      <c r="R10" s="47"/>
      <c r="S10" s="47"/>
      <c r="T10" s="47"/>
      <c r="U10" s="47"/>
      <c r="V10" s="47"/>
      <c r="W10" s="47">
        <f>データ!Q6</f>
        <v>85.29</v>
      </c>
      <c r="X10" s="47"/>
      <c r="Y10" s="47"/>
      <c r="Z10" s="47"/>
      <c r="AA10" s="47"/>
      <c r="AB10" s="47"/>
      <c r="AC10" s="47"/>
      <c r="AD10" s="46">
        <f>データ!R6</f>
        <v>2640</v>
      </c>
      <c r="AE10" s="46"/>
      <c r="AF10" s="46"/>
      <c r="AG10" s="46"/>
      <c r="AH10" s="46"/>
      <c r="AI10" s="46"/>
      <c r="AJ10" s="46"/>
      <c r="AK10" s="2"/>
      <c r="AL10" s="46">
        <f>データ!V6</f>
        <v>5804</v>
      </c>
      <c r="AM10" s="46"/>
      <c r="AN10" s="46"/>
      <c r="AO10" s="46"/>
      <c r="AP10" s="46"/>
      <c r="AQ10" s="46"/>
      <c r="AR10" s="46"/>
      <c r="AS10" s="46"/>
      <c r="AT10" s="47">
        <f>データ!W6</f>
        <v>2.4700000000000002</v>
      </c>
      <c r="AU10" s="47"/>
      <c r="AV10" s="47"/>
      <c r="AW10" s="47"/>
      <c r="AX10" s="47"/>
      <c r="AY10" s="47"/>
      <c r="AZ10" s="47"/>
      <c r="BA10" s="47"/>
      <c r="BB10" s="47">
        <f>データ!X6</f>
        <v>2349.8000000000002</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5" t="s">
        <v>26</v>
      </c>
      <c r="BM14" s="36"/>
      <c r="BN14" s="36"/>
      <c r="BO14" s="36"/>
      <c r="BP14" s="36"/>
      <c r="BQ14" s="36"/>
      <c r="BR14" s="36"/>
      <c r="BS14" s="36"/>
      <c r="BT14" s="36"/>
      <c r="BU14" s="36"/>
      <c r="BV14" s="36"/>
      <c r="BW14" s="36"/>
      <c r="BX14" s="36"/>
      <c r="BY14" s="36"/>
      <c r="BZ14" s="37"/>
    </row>
    <row r="15" spans="1:78" ht="13.5" customHeight="1" x14ac:dyDescent="0.15">
      <c r="A15" s="2"/>
      <c r="B15" s="32"/>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4"/>
      <c r="BK15" s="2"/>
      <c r="BL15" s="38"/>
      <c r="BM15" s="39"/>
      <c r="BN15" s="39"/>
      <c r="BO15" s="39"/>
      <c r="BP15" s="39"/>
      <c r="BQ15" s="39"/>
      <c r="BR15" s="39"/>
      <c r="BS15" s="39"/>
      <c r="BT15" s="39"/>
      <c r="BU15" s="39"/>
      <c r="BV15" s="39"/>
      <c r="BW15" s="39"/>
      <c r="BX15" s="39"/>
      <c r="BY15" s="39"/>
      <c r="BZ15" s="4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29"/>
      <c r="BM44" s="30"/>
      <c r="BN44" s="30"/>
      <c r="BO44" s="30"/>
      <c r="BP44" s="30"/>
      <c r="BQ44" s="30"/>
      <c r="BR44" s="30"/>
      <c r="BS44" s="30"/>
      <c r="BT44" s="30"/>
      <c r="BU44" s="30"/>
      <c r="BV44" s="30"/>
      <c r="BW44" s="30"/>
      <c r="BX44" s="30"/>
      <c r="BY44" s="30"/>
      <c r="BZ44" s="3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5" t="s">
        <v>27</v>
      </c>
      <c r="BM45" s="36"/>
      <c r="BN45" s="36"/>
      <c r="BO45" s="36"/>
      <c r="BP45" s="36"/>
      <c r="BQ45" s="36"/>
      <c r="BR45" s="36"/>
      <c r="BS45" s="36"/>
      <c r="BT45" s="36"/>
      <c r="BU45" s="36"/>
      <c r="BV45" s="36"/>
      <c r="BW45" s="36"/>
      <c r="BX45" s="36"/>
      <c r="BY45" s="36"/>
      <c r="BZ45" s="3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8"/>
      <c r="BM46" s="39"/>
      <c r="BN46" s="39"/>
      <c r="BO46" s="39"/>
      <c r="BP46" s="39"/>
      <c r="BQ46" s="39"/>
      <c r="BR46" s="39"/>
      <c r="BS46" s="39"/>
      <c r="BT46" s="39"/>
      <c r="BU46" s="39"/>
      <c r="BV46" s="39"/>
      <c r="BW46" s="39"/>
      <c r="BX46" s="39"/>
      <c r="BY46" s="39"/>
      <c r="BZ46" s="4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2" t="s">
        <v>28</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4"/>
      <c r="BK60" s="2"/>
      <c r="BL60" s="29"/>
      <c r="BM60" s="30"/>
      <c r="BN60" s="30"/>
      <c r="BO60" s="30"/>
      <c r="BP60" s="30"/>
      <c r="BQ60" s="30"/>
      <c r="BR60" s="30"/>
      <c r="BS60" s="30"/>
      <c r="BT60" s="30"/>
      <c r="BU60" s="30"/>
      <c r="BV60" s="30"/>
      <c r="BW60" s="30"/>
      <c r="BX60" s="30"/>
      <c r="BY60" s="30"/>
      <c r="BZ60" s="31"/>
    </row>
    <row r="61" spans="1:7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4"/>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29"/>
      <c r="BM63" s="30"/>
      <c r="BN63" s="30"/>
      <c r="BO63" s="30"/>
      <c r="BP63" s="30"/>
      <c r="BQ63" s="30"/>
      <c r="BR63" s="30"/>
      <c r="BS63" s="30"/>
      <c r="BT63" s="30"/>
      <c r="BU63" s="30"/>
      <c r="BV63" s="30"/>
      <c r="BW63" s="30"/>
      <c r="BX63" s="30"/>
      <c r="BY63" s="30"/>
      <c r="BZ63" s="3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5" t="s">
        <v>29</v>
      </c>
      <c r="BM64" s="36"/>
      <c r="BN64" s="36"/>
      <c r="BO64" s="36"/>
      <c r="BP64" s="36"/>
      <c r="BQ64" s="36"/>
      <c r="BR64" s="36"/>
      <c r="BS64" s="36"/>
      <c r="BT64" s="36"/>
      <c r="BU64" s="36"/>
      <c r="BV64" s="36"/>
      <c r="BW64" s="36"/>
      <c r="BX64" s="36"/>
      <c r="BY64" s="36"/>
      <c r="BZ64" s="3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8"/>
      <c r="BM65" s="39"/>
      <c r="BN65" s="39"/>
      <c r="BO65" s="39"/>
      <c r="BP65" s="39"/>
      <c r="BQ65" s="39"/>
      <c r="BR65" s="39"/>
      <c r="BS65" s="39"/>
      <c r="BT65" s="39"/>
      <c r="BU65" s="39"/>
      <c r="BV65" s="39"/>
      <c r="BW65" s="39"/>
      <c r="BX65" s="39"/>
      <c r="BY65" s="39"/>
      <c r="BZ65" s="4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41"/>
      <c r="BN66" s="41"/>
      <c r="BO66" s="41"/>
      <c r="BP66" s="41"/>
      <c r="BQ66" s="41"/>
      <c r="BR66" s="41"/>
      <c r="BS66" s="41"/>
      <c r="BT66" s="41"/>
      <c r="BU66" s="41"/>
      <c r="BV66" s="41"/>
      <c r="BW66" s="41"/>
      <c r="BX66" s="41"/>
      <c r="BY66" s="41"/>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1"/>
      <c r="BN67" s="41"/>
      <c r="BO67" s="41"/>
      <c r="BP67" s="41"/>
      <c r="BQ67" s="41"/>
      <c r="BR67" s="41"/>
      <c r="BS67" s="41"/>
      <c r="BT67" s="41"/>
      <c r="BU67" s="41"/>
      <c r="BV67" s="41"/>
      <c r="BW67" s="41"/>
      <c r="BX67" s="41"/>
      <c r="BY67" s="41"/>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1"/>
      <c r="BN68" s="41"/>
      <c r="BO68" s="41"/>
      <c r="BP68" s="41"/>
      <c r="BQ68" s="41"/>
      <c r="BR68" s="41"/>
      <c r="BS68" s="41"/>
      <c r="BT68" s="41"/>
      <c r="BU68" s="41"/>
      <c r="BV68" s="41"/>
      <c r="BW68" s="41"/>
      <c r="BX68" s="41"/>
      <c r="BY68" s="41"/>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1"/>
      <c r="BN69" s="41"/>
      <c r="BO69" s="41"/>
      <c r="BP69" s="41"/>
      <c r="BQ69" s="41"/>
      <c r="BR69" s="41"/>
      <c r="BS69" s="41"/>
      <c r="BT69" s="41"/>
      <c r="BU69" s="41"/>
      <c r="BV69" s="41"/>
      <c r="BW69" s="41"/>
      <c r="BX69" s="41"/>
      <c r="BY69" s="41"/>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1"/>
      <c r="BN70" s="41"/>
      <c r="BO70" s="41"/>
      <c r="BP70" s="41"/>
      <c r="BQ70" s="41"/>
      <c r="BR70" s="41"/>
      <c r="BS70" s="41"/>
      <c r="BT70" s="41"/>
      <c r="BU70" s="41"/>
      <c r="BV70" s="41"/>
      <c r="BW70" s="41"/>
      <c r="BX70" s="41"/>
      <c r="BY70" s="41"/>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1"/>
      <c r="BN71" s="41"/>
      <c r="BO71" s="41"/>
      <c r="BP71" s="41"/>
      <c r="BQ71" s="41"/>
      <c r="BR71" s="41"/>
      <c r="BS71" s="41"/>
      <c r="BT71" s="41"/>
      <c r="BU71" s="41"/>
      <c r="BV71" s="41"/>
      <c r="BW71" s="41"/>
      <c r="BX71" s="41"/>
      <c r="BY71" s="41"/>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1"/>
      <c r="BN72" s="41"/>
      <c r="BO72" s="41"/>
      <c r="BP72" s="41"/>
      <c r="BQ72" s="41"/>
      <c r="BR72" s="41"/>
      <c r="BS72" s="41"/>
      <c r="BT72" s="41"/>
      <c r="BU72" s="41"/>
      <c r="BV72" s="41"/>
      <c r="BW72" s="41"/>
      <c r="BX72" s="41"/>
      <c r="BY72" s="41"/>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1"/>
      <c r="BN73" s="41"/>
      <c r="BO73" s="41"/>
      <c r="BP73" s="41"/>
      <c r="BQ73" s="41"/>
      <c r="BR73" s="41"/>
      <c r="BS73" s="41"/>
      <c r="BT73" s="41"/>
      <c r="BU73" s="41"/>
      <c r="BV73" s="41"/>
      <c r="BW73" s="41"/>
      <c r="BX73" s="41"/>
      <c r="BY73" s="41"/>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1"/>
      <c r="BN74" s="41"/>
      <c r="BO74" s="41"/>
      <c r="BP74" s="41"/>
      <c r="BQ74" s="41"/>
      <c r="BR74" s="41"/>
      <c r="BS74" s="41"/>
      <c r="BT74" s="41"/>
      <c r="BU74" s="41"/>
      <c r="BV74" s="41"/>
      <c r="BW74" s="41"/>
      <c r="BX74" s="41"/>
      <c r="BY74" s="41"/>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1"/>
      <c r="BN75" s="41"/>
      <c r="BO75" s="41"/>
      <c r="BP75" s="41"/>
      <c r="BQ75" s="41"/>
      <c r="BR75" s="41"/>
      <c r="BS75" s="41"/>
      <c r="BT75" s="41"/>
      <c r="BU75" s="41"/>
      <c r="BV75" s="41"/>
      <c r="BW75" s="41"/>
      <c r="BX75" s="41"/>
      <c r="BY75" s="41"/>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1"/>
      <c r="BN76" s="41"/>
      <c r="BO76" s="41"/>
      <c r="BP76" s="41"/>
      <c r="BQ76" s="41"/>
      <c r="BR76" s="41"/>
      <c r="BS76" s="41"/>
      <c r="BT76" s="41"/>
      <c r="BU76" s="41"/>
      <c r="BV76" s="41"/>
      <c r="BW76" s="41"/>
      <c r="BX76" s="41"/>
      <c r="BY76" s="41"/>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1"/>
      <c r="BN77" s="41"/>
      <c r="BO77" s="41"/>
      <c r="BP77" s="41"/>
      <c r="BQ77" s="41"/>
      <c r="BR77" s="41"/>
      <c r="BS77" s="41"/>
      <c r="BT77" s="41"/>
      <c r="BU77" s="41"/>
      <c r="BV77" s="41"/>
      <c r="BW77" s="41"/>
      <c r="BX77" s="41"/>
      <c r="BY77" s="41"/>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1"/>
      <c r="BN78" s="41"/>
      <c r="BO78" s="41"/>
      <c r="BP78" s="41"/>
      <c r="BQ78" s="41"/>
      <c r="BR78" s="41"/>
      <c r="BS78" s="41"/>
      <c r="BT78" s="41"/>
      <c r="BU78" s="41"/>
      <c r="BV78" s="41"/>
      <c r="BW78" s="41"/>
      <c r="BX78" s="41"/>
      <c r="BY78" s="41"/>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1"/>
      <c r="BN79" s="41"/>
      <c r="BO79" s="41"/>
      <c r="BP79" s="41"/>
      <c r="BQ79" s="41"/>
      <c r="BR79" s="41"/>
      <c r="BS79" s="41"/>
      <c r="BT79" s="41"/>
      <c r="BU79" s="41"/>
      <c r="BV79" s="41"/>
      <c r="BW79" s="41"/>
      <c r="BX79" s="41"/>
      <c r="BY79" s="41"/>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1"/>
      <c r="BN80" s="41"/>
      <c r="BO80" s="41"/>
      <c r="BP80" s="41"/>
      <c r="BQ80" s="41"/>
      <c r="BR80" s="41"/>
      <c r="BS80" s="41"/>
      <c r="BT80" s="41"/>
      <c r="BU80" s="41"/>
      <c r="BV80" s="41"/>
      <c r="BW80" s="41"/>
      <c r="BX80" s="41"/>
      <c r="BY80" s="41"/>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1"/>
      <c r="BN81" s="41"/>
      <c r="BO81" s="41"/>
      <c r="BP81" s="41"/>
      <c r="BQ81" s="41"/>
      <c r="BR81" s="41"/>
      <c r="BS81" s="41"/>
      <c r="BT81" s="41"/>
      <c r="BU81" s="41"/>
      <c r="BV81" s="41"/>
      <c r="BW81" s="41"/>
      <c r="BX81" s="41"/>
      <c r="BY81" s="41"/>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945Yk4rqkSVdFZRD1tdZnIQFex/mRLXVn8O2ath9f+jSWH61tnv2L2gfDS/GyiTK3e9Cm0AI+080lMVLoKuJkw==" saltValue="3BmLBpJlWPnQCUkjIhbz9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34614</v>
      </c>
      <c r="D6" s="19">
        <f t="shared" si="3"/>
        <v>46</v>
      </c>
      <c r="E6" s="19">
        <f t="shared" si="3"/>
        <v>17</v>
      </c>
      <c r="F6" s="19">
        <f t="shared" si="3"/>
        <v>1</v>
      </c>
      <c r="G6" s="19">
        <f t="shared" si="3"/>
        <v>0</v>
      </c>
      <c r="H6" s="19" t="str">
        <f t="shared" si="3"/>
        <v>岩手県　大槌町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76.64</v>
      </c>
      <c r="P6" s="20">
        <f t="shared" si="3"/>
        <v>53.56</v>
      </c>
      <c r="Q6" s="20">
        <f t="shared" si="3"/>
        <v>85.29</v>
      </c>
      <c r="R6" s="20">
        <f t="shared" si="3"/>
        <v>2640</v>
      </c>
      <c r="S6" s="20">
        <f t="shared" si="3"/>
        <v>10928</v>
      </c>
      <c r="T6" s="20">
        <f t="shared" si="3"/>
        <v>200.42</v>
      </c>
      <c r="U6" s="20">
        <f t="shared" si="3"/>
        <v>54.53</v>
      </c>
      <c r="V6" s="20">
        <f t="shared" si="3"/>
        <v>5804</v>
      </c>
      <c r="W6" s="20">
        <f t="shared" si="3"/>
        <v>2.4700000000000002</v>
      </c>
      <c r="X6" s="20">
        <f t="shared" si="3"/>
        <v>2349.8000000000002</v>
      </c>
      <c r="Y6" s="21" t="str">
        <f>IF(Y7="",NA(),Y7)</f>
        <v>-</v>
      </c>
      <c r="Z6" s="21" t="str">
        <f t="shared" ref="Z6:AH6" si="4">IF(Z7="",NA(),Z7)</f>
        <v>-</v>
      </c>
      <c r="AA6" s="21">
        <f t="shared" si="4"/>
        <v>91.63</v>
      </c>
      <c r="AB6" s="21">
        <f t="shared" si="4"/>
        <v>101.98</v>
      </c>
      <c r="AC6" s="21">
        <f t="shared" si="4"/>
        <v>109.69</v>
      </c>
      <c r="AD6" s="21" t="str">
        <f t="shared" si="4"/>
        <v>-</v>
      </c>
      <c r="AE6" s="21" t="str">
        <f t="shared" si="4"/>
        <v>-</v>
      </c>
      <c r="AF6" s="21">
        <f t="shared" si="4"/>
        <v>107.81</v>
      </c>
      <c r="AG6" s="21">
        <f t="shared" si="4"/>
        <v>107.54</v>
      </c>
      <c r="AH6" s="21">
        <f t="shared" si="4"/>
        <v>107.19</v>
      </c>
      <c r="AI6" s="20" t="str">
        <f>IF(AI7="","",IF(AI7="-","【-】","【"&amp;SUBSTITUTE(TEXT(AI7,"#,##0.00"),"-","△")&amp;"】"))</f>
        <v>【106.11】</v>
      </c>
      <c r="AJ6" s="21" t="str">
        <f>IF(AJ7="",NA(),AJ7)</f>
        <v>-</v>
      </c>
      <c r="AK6" s="21" t="str">
        <f t="shared" ref="AK6:AS6" si="5">IF(AK7="",NA(),AK7)</f>
        <v>-</v>
      </c>
      <c r="AL6" s="21">
        <f t="shared" si="5"/>
        <v>42.39</v>
      </c>
      <c r="AM6" s="21">
        <f t="shared" si="5"/>
        <v>36.159999999999997</v>
      </c>
      <c r="AN6" s="20">
        <f t="shared" si="5"/>
        <v>0</v>
      </c>
      <c r="AO6" s="21" t="str">
        <f t="shared" si="5"/>
        <v>-</v>
      </c>
      <c r="AP6" s="21" t="str">
        <f t="shared" si="5"/>
        <v>-</v>
      </c>
      <c r="AQ6" s="21">
        <f t="shared" si="5"/>
        <v>18.2</v>
      </c>
      <c r="AR6" s="21">
        <f t="shared" si="5"/>
        <v>19.059999999999999</v>
      </c>
      <c r="AS6" s="21">
        <f t="shared" si="5"/>
        <v>31.07</v>
      </c>
      <c r="AT6" s="20" t="str">
        <f>IF(AT7="","",IF(AT7="-","【-】","【"&amp;SUBSTITUTE(TEXT(AT7,"#,##0.00"),"-","△")&amp;"】"))</f>
        <v>【3.15】</v>
      </c>
      <c r="AU6" s="21" t="str">
        <f>IF(AU7="",NA(),AU7)</f>
        <v>-</v>
      </c>
      <c r="AV6" s="21" t="str">
        <f t="shared" ref="AV6:BD6" si="6">IF(AV7="",NA(),AV7)</f>
        <v>-</v>
      </c>
      <c r="AW6" s="21">
        <f t="shared" si="6"/>
        <v>39.07</v>
      </c>
      <c r="AX6" s="21">
        <f t="shared" si="6"/>
        <v>61.79</v>
      </c>
      <c r="AY6" s="21">
        <f t="shared" si="6"/>
        <v>67.650000000000006</v>
      </c>
      <c r="AZ6" s="21" t="str">
        <f t="shared" si="6"/>
        <v>-</v>
      </c>
      <c r="BA6" s="21" t="str">
        <f t="shared" si="6"/>
        <v>-</v>
      </c>
      <c r="BB6" s="21">
        <f t="shared" si="6"/>
        <v>48.56</v>
      </c>
      <c r="BC6" s="21">
        <f t="shared" si="6"/>
        <v>47.58</v>
      </c>
      <c r="BD6" s="21">
        <f t="shared" si="6"/>
        <v>51.09</v>
      </c>
      <c r="BE6" s="20" t="str">
        <f>IF(BE7="","",IF(BE7="-","【-】","【"&amp;SUBSTITUTE(TEXT(BE7,"#,##0.00"),"-","△")&amp;"】"))</f>
        <v>【73.44】</v>
      </c>
      <c r="BF6" s="21" t="str">
        <f>IF(BF7="",NA(),BF7)</f>
        <v>-</v>
      </c>
      <c r="BG6" s="21" t="str">
        <f t="shared" ref="BG6:BO6" si="7">IF(BG7="",NA(),BG7)</f>
        <v>-</v>
      </c>
      <c r="BH6" s="21">
        <f t="shared" si="7"/>
        <v>7977.08</v>
      </c>
      <c r="BI6" s="21">
        <f t="shared" si="7"/>
        <v>7328.13</v>
      </c>
      <c r="BJ6" s="21">
        <f t="shared" si="7"/>
        <v>6855.74</v>
      </c>
      <c r="BK6" s="21" t="str">
        <f t="shared" si="7"/>
        <v>-</v>
      </c>
      <c r="BL6" s="21" t="str">
        <f t="shared" si="7"/>
        <v>-</v>
      </c>
      <c r="BM6" s="21">
        <f t="shared" si="7"/>
        <v>1245.0999999999999</v>
      </c>
      <c r="BN6" s="21">
        <f t="shared" si="7"/>
        <v>1108.8</v>
      </c>
      <c r="BO6" s="21">
        <f t="shared" si="7"/>
        <v>1194.56</v>
      </c>
      <c r="BP6" s="20" t="str">
        <f>IF(BP7="","",IF(BP7="-","【-】","【"&amp;SUBSTITUTE(TEXT(BP7,"#,##0.00"),"-","△")&amp;"】"))</f>
        <v>【652.82】</v>
      </c>
      <c r="BQ6" s="21" t="str">
        <f>IF(BQ7="",NA(),BQ7)</f>
        <v>-</v>
      </c>
      <c r="BR6" s="21" t="str">
        <f t="shared" ref="BR6:BZ6" si="8">IF(BR7="",NA(),BR7)</f>
        <v>-</v>
      </c>
      <c r="BS6" s="21">
        <f t="shared" si="8"/>
        <v>34.130000000000003</v>
      </c>
      <c r="BT6" s="21">
        <f t="shared" si="8"/>
        <v>47.02</v>
      </c>
      <c r="BU6" s="21">
        <f t="shared" si="8"/>
        <v>54.51</v>
      </c>
      <c r="BV6" s="21" t="str">
        <f t="shared" si="8"/>
        <v>-</v>
      </c>
      <c r="BW6" s="21" t="str">
        <f t="shared" si="8"/>
        <v>-</v>
      </c>
      <c r="BX6" s="21">
        <f t="shared" si="8"/>
        <v>79.77</v>
      </c>
      <c r="BY6" s="21">
        <f t="shared" si="8"/>
        <v>79.63</v>
      </c>
      <c r="BZ6" s="21">
        <f t="shared" si="8"/>
        <v>76.78</v>
      </c>
      <c r="CA6" s="20" t="str">
        <f>IF(CA7="","",IF(CA7="-","【-】","【"&amp;SUBSTITUTE(TEXT(CA7,"#,##0.00"),"-","△")&amp;"】"))</f>
        <v>【97.61】</v>
      </c>
      <c r="CB6" s="21" t="str">
        <f>IF(CB7="",NA(),CB7)</f>
        <v>-</v>
      </c>
      <c r="CC6" s="21" t="str">
        <f t="shared" ref="CC6:CK6" si="9">IF(CC7="",NA(),CC7)</f>
        <v>-</v>
      </c>
      <c r="CD6" s="21">
        <f t="shared" si="9"/>
        <v>406.01</v>
      </c>
      <c r="CE6" s="21">
        <f t="shared" si="9"/>
        <v>286.14</v>
      </c>
      <c r="CF6" s="21">
        <f t="shared" si="9"/>
        <v>244.26</v>
      </c>
      <c r="CG6" s="21" t="str">
        <f t="shared" si="9"/>
        <v>-</v>
      </c>
      <c r="CH6" s="21" t="str">
        <f t="shared" si="9"/>
        <v>-</v>
      </c>
      <c r="CI6" s="21">
        <f t="shared" si="9"/>
        <v>214.56</v>
      </c>
      <c r="CJ6" s="21">
        <f t="shared" si="9"/>
        <v>213.66</v>
      </c>
      <c r="CK6" s="21">
        <f t="shared" si="9"/>
        <v>224.31</v>
      </c>
      <c r="CL6" s="20" t="str">
        <f>IF(CL7="","",IF(CL7="-","【-】","【"&amp;SUBSTITUTE(TEXT(CL7,"#,##0.00"),"-","△")&amp;"】"))</f>
        <v>【138.29】</v>
      </c>
      <c r="CM6" s="21" t="str">
        <f>IF(CM7="",NA(),CM7)</f>
        <v>-</v>
      </c>
      <c r="CN6" s="21" t="str">
        <f t="shared" ref="CN6:CV6" si="10">IF(CN7="",NA(),CN7)</f>
        <v>-</v>
      </c>
      <c r="CO6" s="21">
        <f t="shared" si="10"/>
        <v>36.86</v>
      </c>
      <c r="CP6" s="21">
        <f t="shared" si="10"/>
        <v>37.86</v>
      </c>
      <c r="CQ6" s="21">
        <f t="shared" si="10"/>
        <v>38.659999999999997</v>
      </c>
      <c r="CR6" s="21" t="str">
        <f t="shared" si="10"/>
        <v>-</v>
      </c>
      <c r="CS6" s="21" t="str">
        <f t="shared" si="10"/>
        <v>-</v>
      </c>
      <c r="CT6" s="21">
        <f t="shared" si="10"/>
        <v>49.47</v>
      </c>
      <c r="CU6" s="21">
        <f t="shared" si="10"/>
        <v>48.19</v>
      </c>
      <c r="CV6" s="21">
        <f t="shared" si="10"/>
        <v>47.32</v>
      </c>
      <c r="CW6" s="20" t="str">
        <f>IF(CW7="","",IF(CW7="-","【-】","【"&amp;SUBSTITUTE(TEXT(CW7,"#,##0.00"),"-","△")&amp;"】"))</f>
        <v>【59.10】</v>
      </c>
      <c r="CX6" s="21" t="str">
        <f>IF(CX7="",NA(),CX7)</f>
        <v>-</v>
      </c>
      <c r="CY6" s="21" t="str">
        <f t="shared" ref="CY6:DG6" si="11">IF(CY7="",NA(),CY7)</f>
        <v>-</v>
      </c>
      <c r="CZ6" s="21">
        <f t="shared" si="11"/>
        <v>75.430000000000007</v>
      </c>
      <c r="DA6" s="21">
        <f t="shared" si="11"/>
        <v>76.349999999999994</v>
      </c>
      <c r="DB6" s="21">
        <f t="shared" si="11"/>
        <v>76.69</v>
      </c>
      <c r="DC6" s="21" t="str">
        <f t="shared" si="11"/>
        <v>-</v>
      </c>
      <c r="DD6" s="21" t="str">
        <f t="shared" si="11"/>
        <v>-</v>
      </c>
      <c r="DE6" s="21">
        <f t="shared" si="11"/>
        <v>82.06</v>
      </c>
      <c r="DF6" s="21">
        <f t="shared" si="11"/>
        <v>82.26</v>
      </c>
      <c r="DG6" s="21">
        <f t="shared" si="11"/>
        <v>81.33</v>
      </c>
      <c r="DH6" s="20" t="str">
        <f>IF(DH7="","",IF(DH7="-","【-】","【"&amp;SUBSTITUTE(TEXT(DH7,"#,##0.00"),"-","△")&amp;"】"))</f>
        <v>【95.82】</v>
      </c>
      <c r="DI6" s="21" t="str">
        <f>IF(DI7="",NA(),DI7)</f>
        <v>-</v>
      </c>
      <c r="DJ6" s="21" t="str">
        <f t="shared" ref="DJ6:DR6" si="12">IF(DJ7="",NA(),DJ7)</f>
        <v>-</v>
      </c>
      <c r="DK6" s="21">
        <f t="shared" si="12"/>
        <v>2.76</v>
      </c>
      <c r="DL6" s="21">
        <f t="shared" si="12"/>
        <v>2.84</v>
      </c>
      <c r="DM6" s="21">
        <f t="shared" si="12"/>
        <v>8.7100000000000009</v>
      </c>
      <c r="DN6" s="21" t="str">
        <f t="shared" si="12"/>
        <v>-</v>
      </c>
      <c r="DO6" s="21" t="str">
        <f t="shared" si="12"/>
        <v>-</v>
      </c>
      <c r="DP6" s="21">
        <f t="shared" si="12"/>
        <v>19.93</v>
      </c>
      <c r="DQ6" s="21">
        <f t="shared" si="12"/>
        <v>21.94</v>
      </c>
      <c r="DR6" s="21">
        <f t="shared" si="12"/>
        <v>22.89</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【7.62】</v>
      </c>
      <c r="EE6" s="21" t="str">
        <f>IF(EE7="",NA(),EE7)</f>
        <v>-</v>
      </c>
      <c r="EF6" s="21" t="str">
        <f t="shared" ref="EF6:EN6" si="14">IF(EF7="",NA(),EF7)</f>
        <v>-</v>
      </c>
      <c r="EG6" s="20">
        <f t="shared" si="14"/>
        <v>0</v>
      </c>
      <c r="EH6" s="20">
        <f t="shared" si="14"/>
        <v>0</v>
      </c>
      <c r="EI6" s="21">
        <f t="shared" si="14"/>
        <v>2.75</v>
      </c>
      <c r="EJ6" s="21" t="str">
        <f t="shared" si="14"/>
        <v>-</v>
      </c>
      <c r="EK6" s="21" t="str">
        <f t="shared" si="14"/>
        <v>-</v>
      </c>
      <c r="EL6" s="21">
        <f t="shared" si="14"/>
        <v>0.32</v>
      </c>
      <c r="EM6" s="21">
        <f t="shared" si="14"/>
        <v>0.1</v>
      </c>
      <c r="EN6" s="21">
        <f t="shared" si="14"/>
        <v>0.09</v>
      </c>
      <c r="EO6" s="20" t="str">
        <f>IF(EO7="","",IF(EO7="-","【-】","【"&amp;SUBSTITUTE(TEXT(EO7,"#,##0.00"),"-","△")&amp;"】"))</f>
        <v>【0.23】</v>
      </c>
    </row>
    <row r="7" spans="1:148" s="22" customFormat="1" x14ac:dyDescent="0.15">
      <c r="A7" s="14"/>
      <c r="B7" s="23">
        <v>2022</v>
      </c>
      <c r="C7" s="23">
        <v>34614</v>
      </c>
      <c r="D7" s="23">
        <v>46</v>
      </c>
      <c r="E7" s="23">
        <v>17</v>
      </c>
      <c r="F7" s="23">
        <v>1</v>
      </c>
      <c r="G7" s="23">
        <v>0</v>
      </c>
      <c r="H7" s="23" t="s">
        <v>96</v>
      </c>
      <c r="I7" s="23" t="s">
        <v>97</v>
      </c>
      <c r="J7" s="23" t="s">
        <v>98</v>
      </c>
      <c r="K7" s="23" t="s">
        <v>99</v>
      </c>
      <c r="L7" s="23" t="s">
        <v>100</v>
      </c>
      <c r="M7" s="23" t="s">
        <v>101</v>
      </c>
      <c r="N7" s="24" t="s">
        <v>102</v>
      </c>
      <c r="O7" s="24">
        <v>76.64</v>
      </c>
      <c r="P7" s="24">
        <v>53.56</v>
      </c>
      <c r="Q7" s="24">
        <v>85.29</v>
      </c>
      <c r="R7" s="24">
        <v>2640</v>
      </c>
      <c r="S7" s="24">
        <v>10928</v>
      </c>
      <c r="T7" s="24">
        <v>200.42</v>
      </c>
      <c r="U7" s="24">
        <v>54.53</v>
      </c>
      <c r="V7" s="24">
        <v>5804</v>
      </c>
      <c r="W7" s="24">
        <v>2.4700000000000002</v>
      </c>
      <c r="X7" s="24">
        <v>2349.8000000000002</v>
      </c>
      <c r="Y7" s="24" t="s">
        <v>102</v>
      </c>
      <c r="Z7" s="24" t="s">
        <v>102</v>
      </c>
      <c r="AA7" s="24">
        <v>91.63</v>
      </c>
      <c r="AB7" s="24">
        <v>101.98</v>
      </c>
      <c r="AC7" s="24">
        <v>109.69</v>
      </c>
      <c r="AD7" s="24" t="s">
        <v>102</v>
      </c>
      <c r="AE7" s="24" t="s">
        <v>102</v>
      </c>
      <c r="AF7" s="24">
        <v>107.81</v>
      </c>
      <c r="AG7" s="24">
        <v>107.54</v>
      </c>
      <c r="AH7" s="24">
        <v>107.19</v>
      </c>
      <c r="AI7" s="24">
        <v>106.11</v>
      </c>
      <c r="AJ7" s="24" t="s">
        <v>102</v>
      </c>
      <c r="AK7" s="24" t="s">
        <v>102</v>
      </c>
      <c r="AL7" s="24">
        <v>42.39</v>
      </c>
      <c r="AM7" s="24">
        <v>36.159999999999997</v>
      </c>
      <c r="AN7" s="24">
        <v>0</v>
      </c>
      <c r="AO7" s="24" t="s">
        <v>102</v>
      </c>
      <c r="AP7" s="24" t="s">
        <v>102</v>
      </c>
      <c r="AQ7" s="24">
        <v>18.2</v>
      </c>
      <c r="AR7" s="24">
        <v>19.059999999999999</v>
      </c>
      <c r="AS7" s="24">
        <v>31.07</v>
      </c>
      <c r="AT7" s="24">
        <v>3.15</v>
      </c>
      <c r="AU7" s="24" t="s">
        <v>102</v>
      </c>
      <c r="AV7" s="24" t="s">
        <v>102</v>
      </c>
      <c r="AW7" s="24">
        <v>39.07</v>
      </c>
      <c r="AX7" s="24">
        <v>61.79</v>
      </c>
      <c r="AY7" s="24">
        <v>67.650000000000006</v>
      </c>
      <c r="AZ7" s="24" t="s">
        <v>102</v>
      </c>
      <c r="BA7" s="24" t="s">
        <v>102</v>
      </c>
      <c r="BB7" s="24">
        <v>48.56</v>
      </c>
      <c r="BC7" s="24">
        <v>47.58</v>
      </c>
      <c r="BD7" s="24">
        <v>51.09</v>
      </c>
      <c r="BE7" s="24">
        <v>73.44</v>
      </c>
      <c r="BF7" s="24" t="s">
        <v>102</v>
      </c>
      <c r="BG7" s="24" t="s">
        <v>102</v>
      </c>
      <c r="BH7" s="24">
        <v>7977.08</v>
      </c>
      <c r="BI7" s="24">
        <v>7328.13</v>
      </c>
      <c r="BJ7" s="24">
        <v>6855.74</v>
      </c>
      <c r="BK7" s="24" t="s">
        <v>102</v>
      </c>
      <c r="BL7" s="24" t="s">
        <v>102</v>
      </c>
      <c r="BM7" s="24">
        <v>1245.0999999999999</v>
      </c>
      <c r="BN7" s="24">
        <v>1108.8</v>
      </c>
      <c r="BO7" s="24">
        <v>1194.56</v>
      </c>
      <c r="BP7" s="24">
        <v>652.82000000000005</v>
      </c>
      <c r="BQ7" s="24" t="s">
        <v>102</v>
      </c>
      <c r="BR7" s="24" t="s">
        <v>102</v>
      </c>
      <c r="BS7" s="24">
        <v>34.130000000000003</v>
      </c>
      <c r="BT7" s="24">
        <v>47.02</v>
      </c>
      <c r="BU7" s="24">
        <v>54.51</v>
      </c>
      <c r="BV7" s="24" t="s">
        <v>102</v>
      </c>
      <c r="BW7" s="24" t="s">
        <v>102</v>
      </c>
      <c r="BX7" s="24">
        <v>79.77</v>
      </c>
      <c r="BY7" s="24">
        <v>79.63</v>
      </c>
      <c r="BZ7" s="24">
        <v>76.78</v>
      </c>
      <c r="CA7" s="24">
        <v>97.61</v>
      </c>
      <c r="CB7" s="24" t="s">
        <v>102</v>
      </c>
      <c r="CC7" s="24" t="s">
        <v>102</v>
      </c>
      <c r="CD7" s="24">
        <v>406.01</v>
      </c>
      <c r="CE7" s="24">
        <v>286.14</v>
      </c>
      <c r="CF7" s="24">
        <v>244.26</v>
      </c>
      <c r="CG7" s="24" t="s">
        <v>102</v>
      </c>
      <c r="CH7" s="24" t="s">
        <v>102</v>
      </c>
      <c r="CI7" s="24">
        <v>214.56</v>
      </c>
      <c r="CJ7" s="24">
        <v>213.66</v>
      </c>
      <c r="CK7" s="24">
        <v>224.31</v>
      </c>
      <c r="CL7" s="24">
        <v>138.29</v>
      </c>
      <c r="CM7" s="24" t="s">
        <v>102</v>
      </c>
      <c r="CN7" s="24" t="s">
        <v>102</v>
      </c>
      <c r="CO7" s="24">
        <v>36.86</v>
      </c>
      <c r="CP7" s="24">
        <v>37.86</v>
      </c>
      <c r="CQ7" s="24">
        <v>38.659999999999997</v>
      </c>
      <c r="CR7" s="24" t="s">
        <v>102</v>
      </c>
      <c r="CS7" s="24" t="s">
        <v>102</v>
      </c>
      <c r="CT7" s="24">
        <v>49.47</v>
      </c>
      <c r="CU7" s="24">
        <v>48.19</v>
      </c>
      <c r="CV7" s="24">
        <v>47.32</v>
      </c>
      <c r="CW7" s="24">
        <v>59.1</v>
      </c>
      <c r="CX7" s="24" t="s">
        <v>102</v>
      </c>
      <c r="CY7" s="24" t="s">
        <v>102</v>
      </c>
      <c r="CZ7" s="24">
        <v>75.430000000000007</v>
      </c>
      <c r="DA7" s="24">
        <v>76.349999999999994</v>
      </c>
      <c r="DB7" s="24">
        <v>76.69</v>
      </c>
      <c r="DC7" s="24" t="s">
        <v>102</v>
      </c>
      <c r="DD7" s="24" t="s">
        <v>102</v>
      </c>
      <c r="DE7" s="24">
        <v>82.06</v>
      </c>
      <c r="DF7" s="24">
        <v>82.26</v>
      </c>
      <c r="DG7" s="24">
        <v>81.33</v>
      </c>
      <c r="DH7" s="24">
        <v>95.82</v>
      </c>
      <c r="DI7" s="24" t="s">
        <v>102</v>
      </c>
      <c r="DJ7" s="24" t="s">
        <v>102</v>
      </c>
      <c r="DK7" s="24">
        <v>2.76</v>
      </c>
      <c r="DL7" s="24">
        <v>2.84</v>
      </c>
      <c r="DM7" s="24">
        <v>8.7100000000000009</v>
      </c>
      <c r="DN7" s="24" t="s">
        <v>102</v>
      </c>
      <c r="DO7" s="24" t="s">
        <v>102</v>
      </c>
      <c r="DP7" s="24">
        <v>19.93</v>
      </c>
      <c r="DQ7" s="24">
        <v>21.94</v>
      </c>
      <c r="DR7" s="24">
        <v>22.89</v>
      </c>
      <c r="DS7" s="24">
        <v>39.74</v>
      </c>
      <c r="DT7" s="24" t="s">
        <v>102</v>
      </c>
      <c r="DU7" s="24" t="s">
        <v>102</v>
      </c>
      <c r="DV7" s="24">
        <v>0</v>
      </c>
      <c r="DW7" s="24">
        <v>0</v>
      </c>
      <c r="DX7" s="24">
        <v>0</v>
      </c>
      <c r="DY7" s="24" t="s">
        <v>102</v>
      </c>
      <c r="DZ7" s="24" t="s">
        <v>102</v>
      </c>
      <c r="EA7" s="24">
        <v>0</v>
      </c>
      <c r="EB7" s="24">
        <v>0</v>
      </c>
      <c r="EC7" s="24">
        <v>0</v>
      </c>
      <c r="ED7" s="24">
        <v>7.62</v>
      </c>
      <c r="EE7" s="24" t="s">
        <v>102</v>
      </c>
      <c r="EF7" s="24" t="s">
        <v>102</v>
      </c>
      <c r="EG7" s="24">
        <v>0</v>
      </c>
      <c r="EH7" s="24">
        <v>0</v>
      </c>
      <c r="EI7" s="24">
        <v>2.75</v>
      </c>
      <c r="EJ7" s="24" t="s">
        <v>102</v>
      </c>
      <c r="EK7" s="24" t="s">
        <v>102</v>
      </c>
      <c r="EL7" s="24">
        <v>0.32</v>
      </c>
      <c r="EM7" s="24">
        <v>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徳田 訓教</cp:lastModifiedBy>
  <cp:lastPrinted>2024-02-19T04:17:16Z</cp:lastPrinted>
  <dcterms:created xsi:type="dcterms:W3CDTF">2023-12-12T00:42:37Z</dcterms:created>
  <dcterms:modified xsi:type="dcterms:W3CDTF">2024-02-19T04:20:05Z</dcterms:modified>
  <cp:category>
  </cp:category>
</cp:coreProperties>
</file>