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Y:\建設水道課\上下水道課\経営比較分析表\R4年度決算\"/>
    </mc:Choice>
  </mc:AlternateContent>
  <xr:revisionPtr revIDLastSave="0" documentId="13_ncr:1_{C8EC2943-8C3A-4F25-8DAA-2C9915BF9776}" xr6:coauthVersionLast="36" xr6:coauthVersionMax="36" xr10:uidLastSave="{00000000-0000-0000-0000-000000000000}"/>
  <workbookProtection workbookAlgorithmName="SHA-512" workbookHashValue="+r7kVBI1acppYwr1078I+B2t7D1x9OceT5zfygJJ6P2lYUQNjTZMdPlYH8Th9pEo0kjqz6ehrkYq/DN2zN9lJw==" workbookSaltValue="cUeaWEplnnG0UasPCplyew=="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<sst xmlns="http://schemas.openxmlformats.org/spreadsheetml/2006/main" count="228" uniqueCount="113">
  <si>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</si>
  <si>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</si>
  <si>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</si>
  <si>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</si>
  <si>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</si>
  <si>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</si>
  <si>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</si>
  <si>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</si>
  <si>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</si>
  <si>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</si>
  <si>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</si>
  <si>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</si>
  <si>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</si>
  <si>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</si>
  <si>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</si>
  <si>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</si>
  <si>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</si>
  <si>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</si>
  <si>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</si>
  <si>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</si>
  <si>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</si>
  <si>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</si>
  <si>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</si>
  <si>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</si>
  <si>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</si>
  <si>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</si>
  <si>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</si>
  <si>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</si>
  <si>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</si>
  <si>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</si>
  <si>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</si>
  <si>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</si>
  <si>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</si>
  <si>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</si>
  <si>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</si>
  <si>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</si>
  <si>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</si>
  <si>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</si>
  <si>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</si>
  <si>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</si>
  <si>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</si>
  <si>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</si>
  <si>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</si>
  <si>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</si>
  <si>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</si>
  <si>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</si>
  <si>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</si>
  <si>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</si>
  <si>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</si>
  <si>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</si>
  <si>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</si>
  <si>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</si>
  <si>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</si>
  <si>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</si>
  <si>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</si>
  <si>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</si>
  <si>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</si>
  <si>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</si>
  <si>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</si>
  <si>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</si>
  <si>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</si>
  <si>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</si>
  <si>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</si>
  <si>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</si>
  <si>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</si>
  <si>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</si>
  <si>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</si>
  <si>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</si>
  <si>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</si>
  <si>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</si>
  <si>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</si>
  <si>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</si>
  <si>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</si>
  <si>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</si>
  <si>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</si>
  <si>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</si>
  <si>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</si>
  <si>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</si>
  <si>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</si>
  <si>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</si>
  <si>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</si>
  <si>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</si>
  <si>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</si>
  <si>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</si>
  <si>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</si>
  <si>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</si>
  <si>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</si>
  <si>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</si>
  <si>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</si>
  <si>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</si>
  <si>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</si>
  <si>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</si>
  <si>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</si>
  <si>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</si>
  <si>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</si>
  <si>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</si>
  <si>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</si>
  <si>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</si>
  <si>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</si>
  <si>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</si>
  <si>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</si>
  <si>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</si>
  <si>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</si>
  <si>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</si>
  <si>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</si>
  <si>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</si>
  <si>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</si>
  <si>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</si>
  <si>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</si>
  <si>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</si>
  <si>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・当町の水道事業における拡張事業は完了しており、今後は老朽化する施設の更新等を計画、実施していきます。
①有形固定資産減価償却率：昨年度とほぼ横ばいです。簡易水道区域の供用開始が上水道区域より遅いためです。
②管路経年化率：昨年度より微減です。上水道区域の経年化した管路が減少しています。
③管路更新率：管路更新は建設計画に基づき実施していますが、老朽管を一度に更新することは財政的に難しいため、布設替えまでは修繕で対応しています。</t>
    <rPh sb="42" eb="44">
      <t>ジッシ</t>
    </rPh>
    <rPh sb="65" eb="68">
      <t>サクネンド</t>
    </rPh>
    <rPh sb="71" eb="72">
      <t>ヨコ</t>
    </rPh>
    <rPh sb="77" eb="79">
      <t>カンイ</t>
    </rPh>
    <rPh sb="79" eb="81">
      <t>スイドウ</t>
    </rPh>
    <rPh sb="81" eb="83">
      <t>クイキ</t>
    </rPh>
    <rPh sb="84" eb="86">
      <t>キョウヨウ</t>
    </rPh>
    <rPh sb="86" eb="88">
      <t>カイシ</t>
    </rPh>
    <rPh sb="89" eb="92">
      <t>ジョウスイドウ</t>
    </rPh>
    <rPh sb="92" eb="94">
      <t>クイキ</t>
    </rPh>
    <rPh sb="96" eb="97">
      <t>オソ</t>
    </rPh>
    <rPh sb="105" eb="107">
      <t>カンロ</t>
    </rPh>
    <rPh sb="107" eb="110">
      <t>ケイネンカ</t>
    </rPh>
    <rPh sb="110" eb="111">
      <t>リツ</t>
    </rPh>
    <rPh sb="112" eb="115">
      <t>サクネンド</t>
    </rPh>
    <rPh sb="117" eb="119">
      <t>ビゲン</t>
    </rPh>
    <rPh sb="122" eb="123">
      <t>ジョウ</t>
    </rPh>
    <rPh sb="136" eb="138">
      <t>ゲンショウ</t>
    </rPh>
    <rPh sb="141" eb="143">
      <t>ゾウカ</t>
    </rPh>
    <phoneticPr fontId="16"/>
  </si>
  <si>
    <t>※平成30年度から簡易水道事業特別会計と会計統合しています。
①経常収支比率：給水収益等による収入で水道を経営するために必要な費用は、単年度収支で黒字となっています。
②累積欠損金比率：単年度収支は黒字であり、累積欠損金はありません。
③流動比率：1年以内に支払うべき債務に対して支払に充てるための現金預金は不足していません。
④企業債残高対給水収益比率：建設改良工事費用の財源のほとんどを企業債の借入で賄っているため、類似団体の平均値より高くなっています。企業債の償還計画を立て事業を実施しています。
⑤料金回収率：料金回収率が下落し、給水に係る費用を現在の給水収益では賄えていない状況です。料金改定等を検討しなければならない段階に入りつつあります。
⑥給水原価：給水人口及び観光客等の交流人口の減少により有収水量が減少しているため、給水原価は微増しています。
⑦施設利用率：観光客等の影響を受けやすい上水道区域の使用水量がコロナ前の水準まで伸びず、類似団体の平均値を僅かに下回っています。なお、年間の最大配水量での施設利用率は約67.83％です。
⑧有収率：昨年度より微増です。漏水調査や夜間の流量測定及び計画的な管路更新を実施し、有収率の向上に取り組みます。</t>
    <rPh sb="67" eb="70">
      <t>タンネンド</t>
    </rPh>
    <rPh sb="70" eb="72">
      <t>シュウシ</t>
    </rPh>
    <rPh sb="73" eb="75">
      <t>クロジ</t>
    </rPh>
    <rPh sb="259" eb="261">
      <t>リョウキン</t>
    </rPh>
    <rPh sb="261" eb="264">
      <t>カイシュウリツ</t>
    </rPh>
    <rPh sb="265" eb="267">
      <t>ゲラク</t>
    </rPh>
    <rPh sb="292" eb="294">
      <t>ジョウキョウ</t>
    </rPh>
    <rPh sb="301" eb="302">
      <t>トウ</t>
    </rPh>
    <rPh sb="314" eb="316">
      <t>ダンカイ</t>
    </rPh>
    <rPh sb="317" eb="318">
      <t>ハイ</t>
    </rPh>
    <rPh sb="337" eb="338">
      <t>オヨ</t>
    </rPh>
    <rPh sb="339" eb="343">
      <t>カンコウキャクトウ</t>
    </rPh>
    <rPh sb="344" eb="348">
      <t>コウリュウジンコウ</t>
    </rPh>
    <rPh sb="389" eb="393">
      <t>カンコウキャクトウ</t>
    </rPh>
    <rPh sb="394" eb="396">
      <t>エイキョウ</t>
    </rPh>
    <rPh sb="397" eb="398">
      <t>ウ</t>
    </rPh>
    <rPh sb="402" eb="405">
      <t>ジョウスイドウ</t>
    </rPh>
    <rPh sb="405" eb="407">
      <t>クイキ</t>
    </rPh>
    <rPh sb="408" eb="412">
      <t>シヨウスイリョウ</t>
    </rPh>
    <rPh sb="438" eb="440">
      <t>シタマワ</t>
    </rPh>
    <phoneticPr fontId="4"/>
  </si>
  <si>
    <t>・水道は生活に不可欠で重要なライフラインであり、引き続き健全な経営の維持に努めます。
・電気料金を含めた物価上昇の影響により、経営状況の悪化が懸念されることから、より一層の効率経営に努めるとともに、料金改定を含めた収益性向上・財源確保の見直しを検討していきます。
・老朽化する施設の更新や施設の耐震化等の建設事業を計画的に実施していきます。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</si>
</sst>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653C8DE3-5026-48B5-9746-2786415D85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1.0900000000000001</c:v>
                </c:pt>
                <c:pt idx="1">
                  <c:v>1.44</c:v>
                </c:pt>
                <c:pt idx="2">
                  <c:v>1.25</c:v>
                </c:pt>
                <c:pt idx="3">
                  <c:v>1.54</c:v>
                </c:pt>
                <c:pt idx="4">
                  <c:v>1.47</c:v>
                </c:pt>
              </c:numCache>
            </c:numRef>
          </c:val>
          <c:extLst>
            <c:ext xmlns:c16="http://schemas.microsoft.com/office/drawing/2014/chart" uri="{C3380CC4-5D6E-409C-BE32-E72D297353CC}">
              <c16:uniqueId val="{00000000-22FB-4BCA-B872-33C34689B1D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22FB-4BCA-B872-33C34689B1D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53.65</c:v>
                </c:pt>
                <c:pt idx="1">
                  <c:v>54.5</c:v>
                </c:pt>
                <c:pt idx="2">
                  <c:v>51.79</c:v>
                </c:pt>
                <c:pt idx="3">
                  <c:v>51.06</c:v>
                </c:pt>
                <c:pt idx="4">
                  <c:v>49.91</c:v>
                </c:pt>
              </c:numCache>
            </c:numRef>
          </c:val>
          <c:extLst>
            <c:ext xmlns:c16="http://schemas.microsoft.com/office/drawing/2014/chart" uri="{C3380CC4-5D6E-409C-BE32-E72D297353CC}">
              <c16:uniqueId val="{00000000-3EF8-435F-B03C-9DCF39EDC7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3EF8-435F-B03C-9DCF39EDC7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77.45</c:v>
                </c:pt>
                <c:pt idx="1">
                  <c:v>77.08</c:v>
                </c:pt>
                <c:pt idx="2">
                  <c:v>77.72</c:v>
                </c:pt>
                <c:pt idx="3">
                  <c:v>76.77</c:v>
                </c:pt>
                <c:pt idx="4">
                  <c:v>77.97</c:v>
                </c:pt>
              </c:numCache>
            </c:numRef>
          </c:val>
          <c:extLst>
            <c:ext xmlns:c16="http://schemas.microsoft.com/office/drawing/2014/chart" uri="{C3380CC4-5D6E-409C-BE32-E72D297353CC}">
              <c16:uniqueId val="{00000000-6295-431C-A2C6-EAA42AD338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6295-431C-A2C6-EAA42AD338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104.38</c:v>
                </c:pt>
                <c:pt idx="1">
                  <c:v>105.82</c:v>
                </c:pt>
                <c:pt idx="2">
                  <c:v>108.65</c:v>
                </c:pt>
                <c:pt idx="3">
                  <c:v>108.09</c:v>
                </c:pt>
                <c:pt idx="4">
                  <c:v>104.02</c:v>
                </c:pt>
              </c:numCache>
            </c:numRef>
          </c:val>
          <c:extLst>
            <c:ext xmlns:c16="http://schemas.microsoft.com/office/drawing/2014/chart" uri="{C3380CC4-5D6E-409C-BE32-E72D297353CC}">
              <c16:uniqueId val="{00000000-2DAE-4EDF-800B-6AD65A5E14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2DAE-4EDF-800B-6AD65A5E14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36.590000000000003</c:v>
                </c:pt>
                <c:pt idx="1">
                  <c:v>36.99</c:v>
                </c:pt>
                <c:pt idx="2">
                  <c:v>37.4</c:v>
                </c:pt>
                <c:pt idx="3">
                  <c:v>37.26</c:v>
                </c:pt>
                <c:pt idx="4">
                  <c:v>37.79</c:v>
                </c:pt>
              </c:numCache>
            </c:numRef>
          </c:val>
          <c:extLst>
            <c:ext xmlns:c16="http://schemas.microsoft.com/office/drawing/2014/chart" uri="{C3380CC4-5D6E-409C-BE32-E72D297353CC}">
              <c16:uniqueId val="{00000000-C0AF-4AAA-A93B-FE5C3F9240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C0AF-4AAA-A93B-FE5C3F9240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12.22</c:v>
                </c:pt>
                <c:pt idx="1">
                  <c:v>17.07</c:v>
                </c:pt>
                <c:pt idx="2">
                  <c:v>34.35</c:v>
                </c:pt>
                <c:pt idx="3">
                  <c:v>35.57</c:v>
                </c:pt>
                <c:pt idx="4">
                  <c:v>34.81</c:v>
                </c:pt>
              </c:numCache>
            </c:numRef>
          </c:val>
          <c:extLst>
            <c:ext xmlns:c16="http://schemas.microsoft.com/office/drawing/2014/chart" uri="{C3380CC4-5D6E-409C-BE32-E72D297353CC}">
              <c16:uniqueId val="{00000000-0050-474B-8F9C-985CB0C653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0050-474B-8F9C-985CB0C653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DE-4A3C-B991-93DDF9F646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6FDE-4A3C-B991-93DDF9F646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343.48</c:v>
                </c:pt>
                <c:pt idx="1">
                  <c:v>351.7</c:v>
                </c:pt>
                <c:pt idx="2">
                  <c:v>356.58</c:v>
                </c:pt>
                <c:pt idx="3">
                  <c:v>382.52</c:v>
                </c:pt>
                <c:pt idx="4">
                  <c:v>409.57</c:v>
                </c:pt>
              </c:numCache>
            </c:numRef>
          </c:val>
          <c:extLst>
            <c:ext xmlns:c16="http://schemas.microsoft.com/office/drawing/2014/chart" uri="{C3380CC4-5D6E-409C-BE32-E72D297353CC}">
              <c16:uniqueId val="{00000000-175A-45F7-8528-130B729042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175A-45F7-8528-130B729042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722.09</c:v>
                </c:pt>
                <c:pt idx="1">
                  <c:v>750.35</c:v>
                </c:pt>
                <c:pt idx="2">
                  <c:v>836.45</c:v>
                </c:pt>
                <c:pt idx="3">
                  <c:v>934.03</c:v>
                </c:pt>
                <c:pt idx="4">
                  <c:v>970.64</c:v>
                </c:pt>
              </c:numCache>
            </c:numRef>
          </c:val>
          <c:extLst>
            <c:ext xmlns:c16="http://schemas.microsoft.com/office/drawing/2014/chart" uri="{C3380CC4-5D6E-409C-BE32-E72D297353CC}">
              <c16:uniqueId val="{00000000-3F97-40D1-BD71-119DFDD70D5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F97-40D1-BD71-119DFDD70D5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90.04</c:v>
                </c:pt>
                <c:pt idx="1">
                  <c:v>91.14</c:v>
                </c:pt>
                <c:pt idx="2">
                  <c:v>92.85</c:v>
                </c:pt>
                <c:pt idx="3">
                  <c:v>91.58</c:v>
                </c:pt>
                <c:pt idx="4">
                  <c:v>84.17</c:v>
                </c:pt>
              </c:numCache>
            </c:numRef>
          </c:val>
          <c:extLst>
            <c:ext xmlns:c16="http://schemas.microsoft.com/office/drawing/2014/chart" uri="{C3380CC4-5D6E-409C-BE32-E72D297353CC}">
              <c16:uniqueId val="{00000000-427A-404D-9409-7B09BFB1A9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427A-404D-9409-7B09BFB1A9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292.2</c:v>
                </c:pt>
                <c:pt idx="1">
                  <c:v>290.11</c:v>
                </c:pt>
                <c:pt idx="2">
                  <c:v>284.77999999999997</c:v>
                </c:pt>
                <c:pt idx="3">
                  <c:v>289.3</c:v>
                </c:pt>
                <c:pt idx="4">
                  <c:v>315.14999999999998</c:v>
                </c:pt>
              </c:numCache>
            </c:numRef>
          </c:val>
          <c:extLst>
            <c:ext xmlns:c16="http://schemas.microsoft.com/office/drawing/2014/chart" uri="{C3380CC4-5D6E-409C-BE32-E72D297353CC}">
              <c16:uniqueId val="{00000000-B8C5-4B93-84E4-0B604B85B5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B8C5-4B93-84E4-0B604B85B5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46" zoomScaleNormal="100" workbookViewId="0">
      <selection activeCell="BH57" sqref="BH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平泉町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7010</v>
      </c>
      <c r="AM8" s="45"/>
      <c r="AN8" s="45"/>
      <c r="AO8" s="45"/>
      <c r="AP8" s="45"/>
      <c r="AQ8" s="45"/>
      <c r="AR8" s="45"/>
      <c r="AS8" s="45"/>
      <c r="AT8" s="46">
        <f>データ!$S$6</f>
        <v>63.39</v>
      </c>
      <c r="AU8" s="47"/>
      <c r="AV8" s="47"/>
      <c r="AW8" s="47"/>
      <c r="AX8" s="47"/>
      <c r="AY8" s="47"/>
      <c r="AZ8" s="47"/>
      <c r="BA8" s="47"/>
      <c r="BB8" s="48">
        <f>データ!$T$6</f>
        <v>110.59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46.06</v>
      </c>
      <c r="J10" s="47"/>
      <c r="K10" s="47"/>
      <c r="L10" s="47"/>
      <c r="M10" s="47"/>
      <c r="N10" s="47"/>
      <c r="O10" s="81"/>
      <c r="P10" s="48">
        <f>データ!$P$6</f>
        <v>73.56</v>
      </c>
      <c r="Q10" s="48"/>
      <c r="R10" s="48"/>
      <c r="S10" s="48"/>
      <c r="T10" s="48"/>
      <c r="U10" s="48"/>
      <c r="V10" s="48"/>
      <c r="W10" s="45">
        <f>データ!$Q$6</f>
        <v>4884</v>
      </c>
      <c r="X10" s="45"/>
      <c r="Y10" s="45"/>
      <c r="Z10" s="45"/>
      <c r="AA10" s="45"/>
      <c r="AB10" s="45"/>
      <c r="AC10" s="45"/>
      <c r="AD10" s="2"/>
      <c r="AE10" s="2"/>
      <c r="AF10" s="2"/>
      <c r="AG10" s="2"/>
      <c r="AH10" s="2"/>
      <c r="AI10" s="2"/>
      <c r="AJ10" s="2"/>
      <c r="AK10" s="2"/>
      <c r="AL10" s="45">
        <f>データ!$U$6</f>
        <v>7490</v>
      </c>
      <c r="AM10" s="45"/>
      <c r="AN10" s="45"/>
      <c r="AO10" s="45"/>
      <c r="AP10" s="45"/>
      <c r="AQ10" s="45"/>
      <c r="AR10" s="45"/>
      <c r="AS10" s="45"/>
      <c r="AT10" s="46">
        <f>データ!$V$6</f>
        <v>27.43</v>
      </c>
      <c r="AU10" s="47"/>
      <c r="AV10" s="47"/>
      <c r="AW10" s="47"/>
      <c r="AX10" s="47"/>
      <c r="AY10" s="47"/>
      <c r="AZ10" s="47"/>
      <c r="BA10" s="47"/>
      <c r="BB10" s="48">
        <f>データ!$W$6</f>
        <v>273.06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EcalxfQjoCBdVLWriRuxut2LcpWbaiC08qK5v4SA+zboSldG8hMe8yTUNTjkOxu3/ZvMksHFnABelh/j26tgQ==" saltValue="mWSR+F7Wc6qmrvvV3sL39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34029</v>
      </c>
      <c r="D6" s="20">
        <f t="shared" si="3"/>
        <v>46</v>
      </c>
      <c r="E6" s="20">
        <f t="shared" si="3"/>
        <v>1</v>
      </c>
      <c r="F6" s="20">
        <f t="shared" si="3"/>
        <v>0</v>
      </c>
      <c r="G6" s="20">
        <f t="shared" si="3"/>
        <v>1</v>
      </c>
      <c r="H6" s="20" t="str">
        <f t="shared" si="3"/>
        <v>岩手県　平泉町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46.06</v>
      </c>
      <c r="P6" s="21">
        <f t="shared" si="3"/>
        <v>73.56</v>
      </c>
      <c r="Q6" s="21">
        <f t="shared" si="3"/>
        <v>4884</v>
      </c>
      <c r="R6" s="21">
        <f t="shared" si="3"/>
        <v>7010</v>
      </c>
      <c r="S6" s="21">
        <f t="shared" si="3"/>
        <v>63.39</v>
      </c>
      <c r="T6" s="21">
        <f t="shared" si="3"/>
        <v>110.59</v>
      </c>
      <c r="U6" s="21">
        <f t="shared" si="3"/>
        <v>7490</v>
      </c>
      <c r="V6" s="21">
        <f t="shared" si="3"/>
        <v>27.43</v>
      </c>
      <c r="W6" s="21">
        <f t="shared" si="3"/>
        <v>273.06</v>
      </c>
      <c r="X6" s="22">
        <f>IF(X7="",NA(),X7)</f>
        <v>104.38</v>
      </c>
      <c r="Y6" s="22">
        <f t="shared" ref="Y6:AG6" si="4">IF(Y7="",NA(),Y7)</f>
        <v>105.82</v>
      </c>
      <c r="Z6" s="22">
        <f t="shared" si="4"/>
        <v>108.65</v>
      </c>
      <c r="AA6" s="22">
        <f t="shared" si="4"/>
        <v>108.09</v>
      </c>
      <c r="AB6" s="22">
        <f t="shared" si="4"/>
        <v>104.02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343.48</v>
      </c>
      <c r="AU6" s="22">
        <f t="shared" ref="AU6:BC6" si="6">IF(AU7="",NA(),AU7)</f>
        <v>351.7</v>
      </c>
      <c r="AV6" s="22">
        <f t="shared" si="6"/>
        <v>356.58</v>
      </c>
      <c r="AW6" s="22">
        <f t="shared" si="6"/>
        <v>382.52</v>
      </c>
      <c r="AX6" s="22">
        <f t="shared" si="6"/>
        <v>409.57</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722.09</v>
      </c>
      <c r="BF6" s="22">
        <f t="shared" ref="BF6:BN6" si="7">IF(BF7="",NA(),BF7)</f>
        <v>750.35</v>
      </c>
      <c r="BG6" s="22">
        <f t="shared" si="7"/>
        <v>836.45</v>
      </c>
      <c r="BH6" s="22">
        <f t="shared" si="7"/>
        <v>934.03</v>
      </c>
      <c r="BI6" s="22">
        <f t="shared" si="7"/>
        <v>970.64</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90.04</v>
      </c>
      <c r="BQ6" s="22">
        <f t="shared" ref="BQ6:BY6" si="8">IF(BQ7="",NA(),BQ7)</f>
        <v>91.14</v>
      </c>
      <c r="BR6" s="22">
        <f t="shared" si="8"/>
        <v>92.85</v>
      </c>
      <c r="BS6" s="22">
        <f t="shared" si="8"/>
        <v>91.58</v>
      </c>
      <c r="BT6" s="22">
        <f t="shared" si="8"/>
        <v>84.17</v>
      </c>
      <c r="BU6" s="22">
        <f t="shared" si="8"/>
        <v>84.77</v>
      </c>
      <c r="BV6" s="22">
        <f t="shared" si="8"/>
        <v>87.11</v>
      </c>
      <c r="BW6" s="22">
        <f t="shared" si="8"/>
        <v>82.78</v>
      </c>
      <c r="BX6" s="22">
        <f t="shared" si="8"/>
        <v>84.82</v>
      </c>
      <c r="BY6" s="22">
        <f t="shared" si="8"/>
        <v>82.29</v>
      </c>
      <c r="BZ6" s="21" t="str">
        <f>IF(BZ7="","",IF(BZ7="-","【-】","【"&amp;SUBSTITUTE(TEXT(BZ7,"#,##0.00"),"-","△")&amp;"】"))</f>
        <v>【97.47】</v>
      </c>
      <c r="CA6" s="22">
        <f>IF(CA7="",NA(),CA7)</f>
        <v>292.2</v>
      </c>
      <c r="CB6" s="22">
        <f t="shared" ref="CB6:CJ6" si="9">IF(CB7="",NA(),CB7)</f>
        <v>290.11</v>
      </c>
      <c r="CC6" s="22">
        <f t="shared" si="9"/>
        <v>284.77999999999997</v>
      </c>
      <c r="CD6" s="22">
        <f t="shared" si="9"/>
        <v>289.3</v>
      </c>
      <c r="CE6" s="22">
        <f t="shared" si="9"/>
        <v>315.14999999999998</v>
      </c>
      <c r="CF6" s="22">
        <f t="shared" si="9"/>
        <v>227.27</v>
      </c>
      <c r="CG6" s="22">
        <f t="shared" si="9"/>
        <v>223.98</v>
      </c>
      <c r="CH6" s="22">
        <f t="shared" si="9"/>
        <v>225.09</v>
      </c>
      <c r="CI6" s="22">
        <f t="shared" si="9"/>
        <v>224.82</v>
      </c>
      <c r="CJ6" s="22">
        <f t="shared" si="9"/>
        <v>230.85</v>
      </c>
      <c r="CK6" s="21" t="str">
        <f>IF(CK7="","",IF(CK7="-","【-】","【"&amp;SUBSTITUTE(TEXT(CK7,"#,##0.00"),"-","△")&amp;"】"))</f>
        <v>【174.75】</v>
      </c>
      <c r="CL6" s="22">
        <f>IF(CL7="",NA(),CL7)</f>
        <v>53.65</v>
      </c>
      <c r="CM6" s="22">
        <f t="shared" ref="CM6:CU6" si="10">IF(CM7="",NA(),CM7)</f>
        <v>54.5</v>
      </c>
      <c r="CN6" s="22">
        <f t="shared" si="10"/>
        <v>51.79</v>
      </c>
      <c r="CO6" s="22">
        <f t="shared" si="10"/>
        <v>51.06</v>
      </c>
      <c r="CP6" s="22">
        <f t="shared" si="10"/>
        <v>49.91</v>
      </c>
      <c r="CQ6" s="22">
        <f t="shared" si="10"/>
        <v>50.29</v>
      </c>
      <c r="CR6" s="22">
        <f t="shared" si="10"/>
        <v>49.64</v>
      </c>
      <c r="CS6" s="22">
        <f t="shared" si="10"/>
        <v>49.38</v>
      </c>
      <c r="CT6" s="22">
        <f t="shared" si="10"/>
        <v>50.09</v>
      </c>
      <c r="CU6" s="22">
        <f t="shared" si="10"/>
        <v>50.1</v>
      </c>
      <c r="CV6" s="21" t="str">
        <f>IF(CV7="","",IF(CV7="-","【-】","【"&amp;SUBSTITUTE(TEXT(CV7,"#,##0.00"),"-","△")&amp;"】"))</f>
        <v>【59.97】</v>
      </c>
      <c r="CW6" s="22">
        <f>IF(CW7="",NA(),CW7)</f>
        <v>77.45</v>
      </c>
      <c r="CX6" s="22">
        <f t="shared" ref="CX6:DF6" si="11">IF(CX7="",NA(),CX7)</f>
        <v>77.08</v>
      </c>
      <c r="CY6" s="22">
        <f t="shared" si="11"/>
        <v>77.72</v>
      </c>
      <c r="CZ6" s="22">
        <f t="shared" si="11"/>
        <v>76.77</v>
      </c>
      <c r="DA6" s="22">
        <f t="shared" si="11"/>
        <v>77.97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36.590000000000003</v>
      </c>
      <c r="DI6" s="22">
        <f t="shared" ref="DI6:DQ6" si="12">IF(DI7="",NA(),DI7)</f>
        <v>36.99</v>
      </c>
      <c r="DJ6" s="22">
        <f t="shared" si="12"/>
        <v>37.4</v>
      </c>
      <c r="DK6" s="22">
        <f t="shared" si="12"/>
        <v>37.26</v>
      </c>
      <c r="DL6" s="22">
        <f t="shared" si="12"/>
        <v>37.79</v>
      </c>
      <c r="DM6" s="22">
        <f t="shared" si="12"/>
        <v>45.85</v>
      </c>
      <c r="DN6" s="22">
        <f t="shared" si="12"/>
        <v>47.31</v>
      </c>
      <c r="DO6" s="22">
        <f t="shared" si="12"/>
        <v>47.5</v>
      </c>
      <c r="DP6" s="22">
        <f t="shared" si="12"/>
        <v>48.41</v>
      </c>
      <c r="DQ6" s="22">
        <f t="shared" si="12"/>
        <v>50.02</v>
      </c>
      <c r="DR6" s="21" t="str">
        <f>IF(DR7="","",IF(DR7="-","【-】","【"&amp;SUBSTITUTE(TEXT(DR7,"#,##0.00"),"-","△")&amp;"】"))</f>
        <v>【51.51】</v>
      </c>
      <c r="DS6" s="22">
        <f>IF(DS7="",NA(),DS7)</f>
        <v>12.22</v>
      </c>
      <c r="DT6" s="22">
        <f t="shared" ref="DT6:EB6" si="13">IF(DT7="",NA(),DT7)</f>
        <v>17.07</v>
      </c>
      <c r="DU6" s="22">
        <f t="shared" si="13"/>
        <v>34.35</v>
      </c>
      <c r="DV6" s="22">
        <f t="shared" si="13"/>
        <v>35.57</v>
      </c>
      <c r="DW6" s="22">
        <f t="shared" si="13"/>
        <v>34.81</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1.0900000000000001</v>
      </c>
      <c r="EE6" s="22">
        <f t="shared" ref="EE6:EM6" si="14">IF(EE7="",NA(),EE7)</f>
        <v>1.44</v>
      </c>
      <c r="EF6" s="22">
        <f t="shared" si="14"/>
        <v>1.25</v>
      </c>
      <c r="EG6" s="22">
        <f t="shared" si="14"/>
        <v>1.54</v>
      </c>
      <c r="EH6" s="22">
        <f t="shared" si="14"/>
        <v>1.47</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34029</v>
      </c>
      <c r="D7" s="24">
        <v>46</v>
      </c>
      <c r="E7" s="24">
        <v>1</v>
      </c>
      <c r="F7" s="24">
        <v>0</v>
      </c>
      <c r="G7" s="24">
        <v>1</v>
      </c>
      <c r="H7" s="24" t="s">
        <v>93</v>
      </c>
      <c r="I7" s="24" t="s">
        <v>94</v>
      </c>
      <c r="J7" s="24" t="s">
        <v>95</v>
      </c>
      <c r="K7" s="24" t="s">
        <v>96</v>
      </c>
      <c r="L7" s="24" t="s">
        <v>97</v>
      </c>
      <c r="M7" s="24" t="s">
        <v>98</v>
      </c>
      <c r="N7" s="25" t="s">
        <v>99</v>
      </c>
      <c r="O7" s="25">
        <v>46.06</v>
      </c>
      <c r="P7" s="25">
        <v>73.56</v>
      </c>
      <c r="Q7" s="25">
        <v>4884</v>
      </c>
      <c r="R7" s="25">
        <v>7010</v>
      </c>
      <c r="S7" s="25">
        <v>63.39</v>
      </c>
      <c r="T7" s="25">
        <v>110.59</v>
      </c>
      <c r="U7" s="25">
        <v>7490</v>
      </c>
      <c r="V7" s="25">
        <v>27.43</v>
      </c>
      <c r="W7" s="25">
        <v>273.06</v>
      </c>
      <c r="X7" s="25">
        <v>104.38</v>
      </c>
      <c r="Y7" s="25">
        <v>105.82</v>
      </c>
      <c r="Z7" s="25">
        <v>108.65</v>
      </c>
      <c r="AA7" s="25">
        <v>108.09</v>
      </c>
      <c r="AB7" s="25">
        <v>104.02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343.48</v>
      </c>
      <c r="AU7" s="25">
        <v>351.7</v>
      </c>
      <c r="AV7" s="25">
        <v>356.58</v>
      </c>
      <c r="AW7" s="25">
        <v>382.52</v>
      </c>
      <c r="AX7" s="25">
        <v>409.57</v>
      </c>
      <c r="AY7" s="25">
        <v>300.14</v>
      </c>
      <c r="AZ7" s="25">
        <v>301.04000000000002</v>
      </c>
      <c r="BA7" s="25">
        <v>305.08</v>
      </c>
      <c r="BB7" s="25">
        <v>305.33999999999997</v>
      </c>
      <c r="BC7" s="25">
        <v>310.01</v>
      </c>
      <c r="BD7" s="25">
        <v>252.29</v>
      </c>
      <c r="BE7" s="25">
        <v>722.09</v>
      </c>
      <c r="BF7" s="25">
        <v>750.35</v>
      </c>
      <c r="BG7" s="25">
        <v>836.45</v>
      </c>
      <c r="BH7" s="25">
        <v>934.03</v>
      </c>
      <c r="BI7" s="25">
        <v>970.64</v>
      </c>
      <c r="BJ7" s="25">
        <v>566.65</v>
      </c>
      <c r="BK7" s="25">
        <v>551.62</v>
      </c>
      <c r="BL7" s="25">
        <v>585.59</v>
      </c>
      <c r="BM7" s="25">
        <v>561.34</v>
      </c>
      <c r="BN7" s="25">
        <v>538.33000000000004</v>
      </c>
      <c r="BO7" s="25">
        <v>268.07</v>
      </c>
      <c r="BP7" s="25">
        <v>90.04</v>
      </c>
      <c r="BQ7" s="25">
        <v>91.14</v>
      </c>
      <c r="BR7" s="25">
        <v>92.85</v>
      </c>
      <c r="BS7" s="25">
        <v>91.58</v>
      </c>
      <c r="BT7" s="25">
        <v>84.17</v>
      </c>
      <c r="BU7" s="25">
        <v>84.77</v>
      </c>
      <c r="BV7" s="25">
        <v>87.11</v>
      </c>
      <c r="BW7" s="25">
        <v>82.78</v>
      </c>
      <c r="BX7" s="25">
        <v>84.82</v>
      </c>
      <c r="BY7" s="25">
        <v>82.29</v>
      </c>
      <c r="BZ7" s="25">
        <v>97.47</v>
      </c>
      <c r="CA7" s="25">
        <v>292.2</v>
      </c>
      <c r="CB7" s="25">
        <v>290.11</v>
      </c>
      <c r="CC7" s="25">
        <v>284.77999999999997</v>
      </c>
      <c r="CD7" s="25">
        <v>289.3</v>
      </c>
      <c r="CE7" s="25">
        <v>315.14999999999998</v>
      </c>
      <c r="CF7" s="25">
        <v>227.27</v>
      </c>
      <c r="CG7" s="25">
        <v>223.98</v>
      </c>
      <c r="CH7" s="25">
        <v>225.09</v>
      </c>
      <c r="CI7" s="25">
        <v>224.82</v>
      </c>
      <c r="CJ7" s="25">
        <v>230.85</v>
      </c>
      <c r="CK7" s="25">
        <v>174.75</v>
      </c>
      <c r="CL7" s="25">
        <v>53.65</v>
      </c>
      <c r="CM7" s="25">
        <v>54.5</v>
      </c>
      <c r="CN7" s="25">
        <v>51.79</v>
      </c>
      <c r="CO7" s="25">
        <v>51.06</v>
      </c>
      <c r="CP7" s="25">
        <v>49.91</v>
      </c>
      <c r="CQ7" s="25">
        <v>50.29</v>
      </c>
      <c r="CR7" s="25">
        <v>49.64</v>
      </c>
      <c r="CS7" s="25">
        <v>49.38</v>
      </c>
      <c r="CT7" s="25">
        <v>50.09</v>
      </c>
      <c r="CU7" s="25">
        <v>50.1</v>
      </c>
      <c r="CV7" s="25">
        <v>59.97</v>
      </c>
      <c r="CW7" s="25">
        <v>77.45</v>
      </c>
      <c r="CX7" s="25">
        <v>77.08</v>
      </c>
      <c r="CY7" s="25">
        <v>77.72</v>
      </c>
      <c r="CZ7" s="25">
        <v>76.77</v>
      </c>
      <c r="DA7" s="25">
        <v>77.97</v>
      </c>
      <c r="DB7" s="25">
        <v>77.73</v>
      </c>
      <c r="DC7" s="25">
        <v>78.09</v>
      </c>
      <c r="DD7" s="25">
        <v>78.010000000000005</v>
      </c>
      <c r="DE7" s="25">
        <v>77.599999999999994</v>
      </c>
      <c r="DF7" s="25">
        <v>77.3</v>
      </c>
      <c r="DG7" s="25">
        <v>89.76</v>
      </c>
      <c r="DH7" s="25">
        <v>36.590000000000003</v>
      </c>
      <c r="DI7" s="25">
        <v>36.99</v>
      </c>
      <c r="DJ7" s="25">
        <v>37.4</v>
      </c>
      <c r="DK7" s="25">
        <v>37.26</v>
      </c>
      <c r="DL7" s="25">
        <v>37.79</v>
      </c>
      <c r="DM7" s="25">
        <v>45.85</v>
      </c>
      <c r="DN7" s="25">
        <v>47.31</v>
      </c>
      <c r="DO7" s="25">
        <v>47.5</v>
      </c>
      <c r="DP7" s="25">
        <v>48.41</v>
      </c>
      <c r="DQ7" s="25">
        <v>50.02</v>
      </c>
      <c r="DR7" s="25">
        <v>51.51</v>
      </c>
      <c r="DS7" s="25">
        <v>12.22</v>
      </c>
      <c r="DT7" s="25">
        <v>17.07</v>
      </c>
      <c r="DU7" s="25">
        <v>34.35</v>
      </c>
      <c r="DV7" s="25">
        <v>35.57</v>
      </c>
      <c r="DW7" s="25">
        <v>34.81</v>
      </c>
      <c r="DX7" s="25">
        <v>14.13</v>
      </c>
      <c r="DY7" s="25">
        <v>16.77</v>
      </c>
      <c r="DZ7" s="25">
        <v>17.399999999999999</v>
      </c>
      <c r="EA7" s="25">
        <v>18.64</v>
      </c>
      <c r="EB7" s="25">
        <v>19.510000000000002</v>
      </c>
      <c r="EC7" s="25">
        <v>23.75</v>
      </c>
      <c r="ED7" s="25">
        <v>1.0900000000000001</v>
      </c>
      <c r="EE7" s="25">
        <v>1.44</v>
      </c>
      <c r="EF7" s="25">
        <v>1.25</v>
      </c>
      <c r="EG7" s="25">
        <v>1.54</v>
      </c>
      <c r="EH7" s="25">
        <v>1.47</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鈴木ゆきえ</cp:lastModifiedBy>
  <cp:lastPrinted>2024-01-22T00:56:22Z</cp:lastPrinted>
  <dcterms:created xsi:type="dcterms:W3CDTF">2023-12-05T00:48:17Z</dcterms:created>
  <dcterms:modified xsi:type="dcterms:W3CDTF">2024-01-22T00:59:37Z</dcterms:modified>
  <cp:category>
  </cp:category>
</cp:coreProperties>
</file>