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企画財政課\02　財政管理\06　公営企業\R5\02　照会・回答\10　公営企業に係る経営比較分析表（令和４年度決算）の分析等について\04　町→県\"/>
    </mc:Choice>
  </mc:AlternateContent>
  <workbookProtection workbookAlgorithmName="SHA-512" workbookHashValue="KYBnBhHW6LS3MstiHO3/G4FDUW2yZwRyGQIiHE7db8SxhTnlkIjCa5K+iWvx3zUDLH/unJEGPJaVc6sojnm2Ew==" workbookSaltValue="RAUp4z7f1EgwDnP5H+kM7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<sst xmlns="http://schemas.openxmlformats.org/spreadsheetml/2006/main" count="236" uniqueCount="116">
  <si>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</si>
  <si>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</si>
  <si>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</si>
  <si>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</si>
  <si>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</si>
  <si>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</si>
  <si>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</si>
  <si>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</si>
  <si>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</si>
  <si>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</si>
  <si>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</si>
  <si>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</si>
  <si>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</si>
  <si>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</si>
  <si>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</si>
  <si>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</si>
  <si>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</si>
  <si>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</si>
  <si>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</si>
  <si>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</si>
  <si>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</si>
  <si>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</si>
  <si>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</si>
  <si>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</si>
  <si>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</si>
  <si>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</si>
  <si>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</si>
  <si>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</si>
  <si>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</si>
  <si>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</si>
  <si>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</si>
  <si>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</si>
  <si>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</si>
  <si>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</si>
  <si>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</si>
  <si>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</si>
  <si>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</si>
  <si>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</si>
  <si>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</si>
  <si>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</si>
  <si>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</si>
  <si>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</si>
  <si>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</si>
  <si>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</si>
  <si>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</si>
  <si>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</si>
  <si>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</si>
  <si>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</si>
  <si>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</si>
  <si>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</si>
  <si>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</si>
  <si>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</si>
  <si>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</si>
  <si>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</si>
  <si>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</si>
  <si>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</si>
  <si>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</si>
  <si>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</si>
  <si>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</si>
  <si>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</si>
  <si>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</si>
  <si>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</si>
  <si>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</si>
  <si>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</si>
  <si>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</si>
  <si>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</si>
  <si>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</si>
  <si>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</si>
  <si>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</si>
  <si>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</si>
  <si>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</si>
  <si>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</si>
  <si>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</si>
  <si>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</si>
  <si>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</si>
  <si>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</si>
  <si>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</si>
  <si>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</si>
  <si>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</si>
  <si>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</si>
  <si>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</si>
  <si>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</si>
  <si>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</si>
  <si>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</si>
  <si>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</si>
  <si>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</si>
  <si>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</si>
  <si>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</si>
  <si>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</si>
  <si>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</si>
  <si>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</si>
  <si>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</si>
  <si>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</si>
  <si>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</si>
  <si>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</si>
  <si>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</si>
  <si>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</si>
  <si>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</si>
  <si>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</si>
  <si>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</si>
  <si>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</si>
  <si>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</si>
  <si>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</si>
  <si>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</si>
  <si>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</si>
  <si>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</si>
  <si>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</si>
  <si>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</si>
  <si>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</si>
  <si>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</si>
  <si>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</si>
  <si>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</si>
  <si>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</si>
  <si>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　経常収支比率は、令和２年度の使用料改定、使用料を上回る繰入金により収支の均衡を図っている。
③　流動比率は、令和２年度の料金改定により改善されたものの、依然として安定性に欠ける状況である。
④　企業債残高対事業規模費率については、企業債の残高が多額であるため、比率が高くなっている。令和２年度の使用料改定により、減少傾向が見込まれる。
⑤　経費回収率は全国平均より高い水準である。今後も健全な経営に努めていく。
⑥　汚水処理原価は、類似団体と同程度であったが、令和２年度の流域下水道維持管理負担金の改定により、原価の上昇となった。
⑧　水洗化率は、全国平均を上回っており、新築住宅の需要もあるため、微増傾向となっている。
</t>
    <rPh sb="3" eb="5">
      <t>ケイジョウ</t>
    </rPh>
    <rPh sb="5" eb="7">
      <t>シュウシ</t>
    </rPh>
    <rPh sb="7" eb="9">
      <t>ヒリツ</t>
    </rPh>
    <rPh sb="11" eb="13">
      <t>レイワ</t>
    </rPh>
    <rPh sb="14" eb="16">
      <t>ネンド</t>
    </rPh>
    <rPh sb="17" eb="20">
      <t>シヨウリョウ</t>
    </rPh>
    <rPh sb="20" eb="22">
      <t>カイテイ</t>
    </rPh>
    <rPh sb="30" eb="32">
      <t>クリイレ</t>
    </rPh>
    <rPh sb="32" eb="33">
      <t>キン</t>
    </rPh>
    <rPh sb="36" eb="38">
      <t>シュウシ</t>
    </rPh>
    <rPh sb="39" eb="41">
      <t>キンコウ</t>
    </rPh>
    <rPh sb="42" eb="43">
      <t>ハカ</t>
    </rPh>
    <rPh sb="51" eb="53">
      <t>リュウドウ</t>
    </rPh>
    <rPh sb="53" eb="55">
      <t>ヒリツ</t>
    </rPh>
    <rPh sb="57" eb="59">
      <t>レイワ</t>
    </rPh>
    <rPh sb="60" eb="62">
      <t>ネンド</t>
    </rPh>
    <rPh sb="63" eb="65">
      <t>リョウキン</t>
    </rPh>
    <rPh sb="65" eb="67">
      <t>カイテイ</t>
    </rPh>
    <rPh sb="70" eb="72">
      <t>カイゼン</t>
    </rPh>
    <rPh sb="79" eb="81">
      <t>イゼン</t>
    </rPh>
    <rPh sb="84" eb="87">
      <t>アンテイセイ</t>
    </rPh>
    <rPh sb="88" eb="89">
      <t>カ</t>
    </rPh>
    <rPh sb="91" eb="93">
      <t>ジョウキョウ</t>
    </rPh>
    <rPh sb="122" eb="124">
      <t>ザンダカ</t>
    </rPh>
    <rPh sb="125" eb="127">
      <t>タガク</t>
    </rPh>
    <rPh sb="144" eb="146">
      <t>レイワ</t>
    </rPh>
    <rPh sb="147" eb="149">
      <t>ネンド</t>
    </rPh>
    <rPh sb="150" eb="153">
      <t>シヨウリョウ</t>
    </rPh>
    <rPh sb="153" eb="155">
      <t>カイテイ</t>
    </rPh>
    <rPh sb="159" eb="161">
      <t>ゲンショウ</t>
    </rPh>
    <rPh sb="161" eb="163">
      <t>ケイコウ</t>
    </rPh>
    <rPh sb="164" eb="166">
      <t>ミコ</t>
    </rPh>
    <rPh sb="179" eb="181">
      <t>ゼンコク</t>
    </rPh>
    <rPh sb="181" eb="183">
      <t>ヘイキン</t>
    </rPh>
    <rPh sb="219" eb="221">
      <t>ルイジ</t>
    </rPh>
    <rPh sb="221" eb="223">
      <t>ダンタイ</t>
    </rPh>
    <rPh sb="224" eb="227">
      <t>ドウテイド</t>
    </rPh>
    <rPh sb="233" eb="235">
      <t>レイワ</t>
    </rPh>
    <rPh sb="236" eb="238">
      <t>ネンド</t>
    </rPh>
    <rPh sb="239" eb="251">
      <t>リュウイキ</t>
    </rPh>
    <rPh sb="252" eb="254">
      <t>カイテイ</t>
    </rPh>
    <rPh sb="258" eb="260">
      <t>ゲンカ</t>
    </rPh>
    <rPh sb="261" eb="263">
      <t>ジョウショウ</t>
    </rPh>
    <rPh sb="271" eb="274">
      <t>スイセンカ</t>
    </rPh>
    <rPh sb="274" eb="275">
      <t>リツ</t>
    </rPh>
    <rPh sb="277" eb="279">
      <t>ゼンコク</t>
    </rPh>
    <rPh sb="279" eb="281">
      <t>ヘイキン</t>
    </rPh>
    <rPh sb="282" eb="284">
      <t>ウワマワ</t>
    </rPh>
    <rPh sb="289" eb="291">
      <t>シンチク</t>
    </rPh>
    <rPh sb="291" eb="293">
      <t>ジュウタク</t>
    </rPh>
    <rPh sb="294" eb="296">
      <t>ジュヨウ</t>
    </rPh>
    <rPh sb="302" eb="304">
      <t>ビゾウ</t>
    </rPh>
    <rPh sb="304" eb="306">
      <t>ケイコウ</t>
    </rPh>
    <phoneticPr fontId="4"/>
  </si>
  <si>
    <t>　昭和62年度から整備を開始し、30年以上経過する管路があるが、大規模な改築、更新を実施するほどの劣化の確認には至っていない。
　①有形固定資産減価償却率、③管渠改善率は、共に類似団体を下回り、悪化の傾向がみられる。
　現状の改築・更新事業は、耐用年数を超過したマンホールポンプ等の電気機械設備を優先的に更新を実施しているとこであるが、次期ストックマネジメント計画策定(R6)においては、電気機械設備の他管路調査を実施し、管路の健全度の確保に努める必要がある。</t>
    <rPh sb="1" eb="3">
      <t>ショウワ</t>
    </rPh>
    <rPh sb="5" eb="7">
      <t>ネンド</t>
    </rPh>
    <rPh sb="9" eb="11">
      <t>セイビ</t>
    </rPh>
    <rPh sb="12" eb="14">
      <t>カイシ</t>
    </rPh>
    <rPh sb="18" eb="21">
      <t>ネンイジョウ</t>
    </rPh>
    <rPh sb="21" eb="23">
      <t>ケイカ</t>
    </rPh>
    <rPh sb="25" eb="27">
      <t>カンロ</t>
    </rPh>
    <rPh sb="32" eb="35">
      <t>ダイキボ</t>
    </rPh>
    <rPh sb="36" eb="38">
      <t>カイチク</t>
    </rPh>
    <rPh sb="39" eb="41">
      <t>コウシン</t>
    </rPh>
    <rPh sb="42" eb="44">
      <t>ジッシ</t>
    </rPh>
    <rPh sb="49" eb="51">
      <t>レッカ</t>
    </rPh>
    <rPh sb="52" eb="54">
      <t>カクニン</t>
    </rPh>
    <rPh sb="56" eb="57">
      <t>イタ</t>
    </rPh>
    <rPh sb="66" eb="68">
      <t>ユウケイ</t>
    </rPh>
    <rPh sb="68" eb="70">
      <t>コテイ</t>
    </rPh>
    <rPh sb="70" eb="72">
      <t>シサン</t>
    </rPh>
    <rPh sb="72" eb="74">
      <t>ゲンカ</t>
    </rPh>
    <rPh sb="74" eb="76">
      <t>ショウキャク</t>
    </rPh>
    <rPh sb="76" eb="77">
      <t>リツ</t>
    </rPh>
    <rPh sb="79" eb="81">
      <t>カンキョ</t>
    </rPh>
    <rPh sb="81" eb="83">
      <t>カイゼン</t>
    </rPh>
    <rPh sb="110" eb="111">
      <t>ゲン</t>
    </rPh>
    <rPh sb="111" eb="112">
      <t>ジョウ</t>
    </rPh>
    <rPh sb="113" eb="115">
      <t>カイチク</t>
    </rPh>
    <rPh sb="116" eb="118">
      <t>コウシン</t>
    </rPh>
    <rPh sb="118" eb="120">
      <t>ジギョウ</t>
    </rPh>
    <rPh sb="152" eb="154">
      <t>コウシン</t>
    </rPh>
    <rPh sb="155" eb="157">
      <t>ジッシ</t>
    </rPh>
    <rPh sb="168" eb="170">
      <t>ジキ</t>
    </rPh>
    <rPh sb="180" eb="182">
      <t>ケイカク</t>
    </rPh>
    <rPh sb="182" eb="184">
      <t>サクテイ</t>
    </rPh>
    <rPh sb="194" eb="196">
      <t>デンキ</t>
    </rPh>
    <rPh sb="196" eb="198">
      <t>キカイ</t>
    </rPh>
    <rPh sb="198" eb="200">
      <t>セツビ</t>
    </rPh>
    <rPh sb="201" eb="202">
      <t>ホカ</t>
    </rPh>
    <rPh sb="202" eb="204">
      <t>カンロ</t>
    </rPh>
    <rPh sb="204" eb="206">
      <t>チョウサ</t>
    </rPh>
    <rPh sb="207" eb="209">
      <t>ジッシ</t>
    </rPh>
    <rPh sb="211" eb="213">
      <t>カンロ</t>
    </rPh>
    <rPh sb="214" eb="217">
      <t>ケンゼンド</t>
    </rPh>
    <rPh sb="218" eb="220">
      <t>カクホ</t>
    </rPh>
    <rPh sb="221" eb="222">
      <t>ツト</t>
    </rPh>
    <rPh sb="224" eb="226">
      <t>ヒツヨウ</t>
    </rPh>
    <phoneticPr fontId="4"/>
  </si>
  <si>
    <t>　料金収入のみでは、企業債の償還ができないことから、料金収入より多額の一般会計繰入金により、収支均衡を図っている。
　「金ケ崎町下水道事業中期経営計画」に基づき、令和２年４月に料金改定を実施したところ、一部指標の改善傾向がみられる。
　今後も同計画に基づき、管理費用や改築更新に係る費用増、将来的な人口減少による使用料の減少を考慮し長期的な管理計画、経営及び料金改定等を行なっていく必要がある。
　</t>
    <rPh sb="1" eb="3">
      <t>リョウキン</t>
    </rPh>
    <rPh sb="3" eb="5">
      <t>シュウニュウ</t>
    </rPh>
    <rPh sb="10" eb="12">
      <t>キギョウ</t>
    </rPh>
    <rPh sb="12" eb="13">
      <t>サイ</t>
    </rPh>
    <rPh sb="14" eb="16">
      <t>ショウカン</t>
    </rPh>
    <rPh sb="26" eb="28">
      <t>リョウキン</t>
    </rPh>
    <rPh sb="28" eb="30">
      <t>シュウニュウ</t>
    </rPh>
    <rPh sb="32" eb="34">
      <t>タガク</t>
    </rPh>
    <rPh sb="35" eb="37">
      <t>イッパン</t>
    </rPh>
    <rPh sb="37" eb="39">
      <t>カイケイ</t>
    </rPh>
    <rPh sb="39" eb="41">
      <t>クリイレ</t>
    </rPh>
    <rPh sb="41" eb="42">
      <t>キン</t>
    </rPh>
    <rPh sb="46" eb="48">
      <t>シュウシ</t>
    </rPh>
    <rPh sb="48" eb="50">
      <t>キンコウ</t>
    </rPh>
    <rPh sb="51" eb="52">
      <t>ハカ</t>
    </rPh>
    <rPh sb="101" eb="103">
      <t>イチブ</t>
    </rPh>
    <rPh sb="139" eb="140">
      <t>カカ</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</si>
</sst>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0.97</c:v>
                </c:pt>
                <c:pt idx="1">
                  <c:v>0.36</c:v>
                </c:pt>
                <c:pt idx="2">
                  <c:v>0.18</c:v>
                </c:pt>
                <c:pt idx="3" formatCode="#,##0.00;&quot;△&quot;#,##0.00">
                  <c:v>0</c:v>
                </c:pt>
                <c:pt idx="4">
                  <c:v>0.06</c:v>
                </c:pt>
              </c:numCache>
            </c:numRef>
          </c:val>
          <c:extLst>
            <c:ext xmlns:c16="http://schemas.microsoft.com/office/drawing/2014/chart" uri="{C3380CC4-5D6E-409C-BE32-E72D297353CC}">
              <c16:uniqueId val="{00000000-69D6-4E71-8810-E249CBE641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69D6-4E71-8810-E249CBE641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A-4718-9569-93B0E7D98D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542A-4718-9569-93B0E7D98D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93.06</c:v>
                </c:pt>
                <c:pt idx="1">
                  <c:v>93.95</c:v>
                </c:pt>
                <c:pt idx="2">
                  <c:v>94.2</c:v>
                </c:pt>
                <c:pt idx="3">
                  <c:v>94.44</c:v>
                </c:pt>
                <c:pt idx="4">
                  <c:v>94.92</c:v>
                </c:pt>
              </c:numCache>
            </c:numRef>
          </c:val>
          <c:extLst>
            <c:ext xmlns:c16="http://schemas.microsoft.com/office/drawing/2014/chart" uri="{C3380CC4-5D6E-409C-BE32-E72D297353CC}">
              <c16:uniqueId val="{00000000-F4AB-4ADC-A2B6-45DC7789E9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4AB-4ADC-A2B6-45DC7789E9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110.7</c:v>
                </c:pt>
                <c:pt idx="1">
                  <c:v>110.88</c:v>
                </c:pt>
                <c:pt idx="2">
                  <c:v>122.91</c:v>
                </c:pt>
                <c:pt idx="3">
                  <c:v>128.56</c:v>
                </c:pt>
                <c:pt idx="4">
                  <c:v>128.94</c:v>
                </c:pt>
              </c:numCache>
            </c:numRef>
          </c:val>
          <c:extLst>
            <c:ext xmlns:c16="http://schemas.microsoft.com/office/drawing/2014/chart" uri="{C3380CC4-5D6E-409C-BE32-E72D297353CC}">
              <c16:uniqueId val="{00000000-F5F9-4906-BAEF-EA0A4CB86E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F5F9-4906-BAEF-EA0A4CB86E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5.78</c:v>
                </c:pt>
                <c:pt idx="1">
                  <c:v>8.61</c:v>
                </c:pt>
                <c:pt idx="2">
                  <c:v>11.41</c:v>
                </c:pt>
                <c:pt idx="3">
                  <c:v>14.18</c:v>
                </c:pt>
                <c:pt idx="4">
                  <c:v>16.940000000000001</c:v>
                </c:pt>
              </c:numCache>
            </c:numRef>
          </c:val>
          <c:extLst>
            <c:ext xmlns:c16="http://schemas.microsoft.com/office/drawing/2014/chart" uri="{C3380CC4-5D6E-409C-BE32-E72D297353CC}">
              <c16:uniqueId val="{00000000-C514-4688-A997-36E8E1440B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C514-4688-A997-36E8E1440B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9-41E2-BF38-42B4CE2E01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09-41E2-BF38-42B4CE2E01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4C-4F97-8D4C-377E13FC81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194C-4F97-8D4C-377E13FC81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29.65</c:v>
                </c:pt>
                <c:pt idx="1">
                  <c:v>13.24</c:v>
                </c:pt>
                <c:pt idx="2">
                  <c:v>16.329999999999998</c:v>
                </c:pt>
                <c:pt idx="3">
                  <c:v>29.18</c:v>
                </c:pt>
                <c:pt idx="4">
                  <c:v>25.81</c:v>
                </c:pt>
              </c:numCache>
            </c:numRef>
          </c:val>
          <c:extLst>
            <c:ext xmlns:c16="http://schemas.microsoft.com/office/drawing/2014/chart" uri="{C3380CC4-5D6E-409C-BE32-E72D297353CC}">
              <c16:uniqueId val="{00000000-B272-4A53-8545-C25A0DE13F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B272-4A53-8545-C25A0DE13F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2406.35</c:v>
                </c:pt>
                <c:pt idx="1">
                  <c:v>2271.86</c:v>
                </c:pt>
                <c:pt idx="2">
                  <c:v>1760.55</c:v>
                </c:pt>
                <c:pt idx="3">
                  <c:v>1619.46</c:v>
                </c:pt>
                <c:pt idx="4">
                  <c:v>1531.87</c:v>
                </c:pt>
              </c:numCache>
            </c:numRef>
          </c:val>
          <c:extLst>
            <c:ext xmlns:c16="http://schemas.microsoft.com/office/drawing/2014/chart" uri="{C3380CC4-5D6E-409C-BE32-E72D297353CC}">
              <c16:uniqueId val="{00000000-38B5-44F8-B5B1-3A97A77132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38B5-44F8-B5B1-3A97A77132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100.18</c:v>
                </c:pt>
                <c:pt idx="2">
                  <c:v>100</c:v>
                </c:pt>
                <c:pt idx="3">
                  <c:v>100</c:v>
                </c:pt>
                <c:pt idx="4">
                  <c:v>100</c:v>
                </c:pt>
              </c:numCache>
            </c:numRef>
          </c:val>
          <c:extLst>
            <c:ext xmlns:c16="http://schemas.microsoft.com/office/drawing/2014/chart" uri="{C3380CC4-5D6E-409C-BE32-E72D297353CC}">
              <c16:uniqueId val="{00000000-712D-4B1E-8372-C6EB7E1A23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712D-4B1E-8372-C6EB7E1A23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220.73</c:v>
                </c:pt>
                <c:pt idx="1">
                  <c:v>220.73</c:v>
                </c:pt>
                <c:pt idx="2">
                  <c:v>263.35000000000002</c:v>
                </c:pt>
                <c:pt idx="3">
                  <c:v>268.16000000000003</c:v>
                </c:pt>
                <c:pt idx="4">
                  <c:v>268.66000000000003</c:v>
                </c:pt>
              </c:numCache>
            </c:numRef>
          </c:val>
          <c:extLst>
            <c:ext xmlns:c16="http://schemas.microsoft.com/office/drawing/2014/chart" uri="{C3380CC4-5D6E-409C-BE32-E72D297353CC}">
              <c16:uniqueId val="{00000000-34CF-4C85-9EE2-64240C3753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34CF-4C85-9EE2-64240C3753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金ケ崎町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15239</v>
      </c>
      <c r="AM8" s="42"/>
      <c r="AN8" s="42"/>
      <c r="AO8" s="42"/>
      <c r="AP8" s="42"/>
      <c r="AQ8" s="42"/>
      <c r="AR8" s="42"/>
      <c r="AS8" s="42"/>
      <c r="AT8" s="35">
        <f>データ!T6</f>
        <v>179.76</v>
      </c>
      <c r="AU8" s="35"/>
      <c r="AV8" s="35"/>
      <c r="AW8" s="35"/>
      <c r="AX8" s="35"/>
      <c r="AY8" s="35"/>
      <c r="AZ8" s="35"/>
      <c r="BA8" s="35"/>
      <c r="BB8" s="35">
        <f>データ!U6</f>
        <v>84.77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40.57</v>
      </c>
      <c r="J10" s="35"/>
      <c r="K10" s="35"/>
      <c r="L10" s="35"/>
      <c r="M10" s="35"/>
      <c r="N10" s="35"/>
      <c r="O10" s="35"/>
      <c r="P10" s="35">
        <f>データ!P6</f>
        <v>57.2</v>
      </c>
      <c r="Q10" s="35"/>
      <c r="R10" s="35"/>
      <c r="S10" s="35"/>
      <c r="T10" s="35"/>
      <c r="U10" s="35"/>
      <c r="V10" s="35"/>
      <c r="W10" s="35">
        <f>データ!Q6</f>
        <v>90.88</v>
      </c>
      <c r="X10" s="35"/>
      <c r="Y10" s="35"/>
      <c r="Z10" s="35"/>
      <c r="AA10" s="35"/>
      <c r="AB10" s="35"/>
      <c r="AC10" s="35"/>
      <c r="AD10" s="42">
        <f>データ!R6</f>
        <v>5060</v>
      </c>
      <c r="AE10" s="42"/>
      <c r="AF10" s="42"/>
      <c r="AG10" s="42"/>
      <c r="AH10" s="42"/>
      <c r="AI10" s="42"/>
      <c r="AJ10" s="42"/>
      <c r="AK10" s="2"/>
      <c r="AL10" s="42">
        <f>データ!V6</f>
        <v>8654</v>
      </c>
      <c r="AM10" s="42"/>
      <c r="AN10" s="42"/>
      <c r="AO10" s="42"/>
      <c r="AP10" s="42"/>
      <c r="AQ10" s="42"/>
      <c r="AR10" s="42"/>
      <c r="AS10" s="42"/>
      <c r="AT10" s="35">
        <f>データ!W6</f>
        <v>5.58</v>
      </c>
      <c r="AU10" s="35"/>
      <c r="AV10" s="35"/>
      <c r="AW10" s="35"/>
      <c r="AX10" s="35"/>
      <c r="AY10" s="35"/>
      <c r="AZ10" s="35"/>
      <c r="BA10" s="35"/>
      <c r="BB10" s="35">
        <f>データ!X6</f>
        <v>1550.9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71"/>
      <c r="BN47" s="71"/>
      <c r="BO47" s="71"/>
      <c r="BP47" s="71"/>
      <c r="BQ47" s="71"/>
      <c r="BR47" s="71"/>
      <c r="BS47" s="71"/>
      <c r="BT47" s="71"/>
      <c r="BU47" s="71"/>
      <c r="BV47" s="71"/>
      <c r="BW47" s="71"/>
      <c r="BX47" s="71"/>
      <c r="BY47" s="71"/>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KaQL+HoEVPqHVq4PrlwfOSb/YDNp+U5PfQjfyODpOYMsaFWbBKllijkiCLFzHs7xfzcdRLsC4LDHXEVGwhp5A==" saltValue="LEj2RC0ZCkD9doZbmnJx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33812</v>
      </c>
      <c r="D6" s="19">
        <f t="shared" si="3"/>
        <v>46</v>
      </c>
      <c r="E6" s="19">
        <f t="shared" si="3"/>
        <v>17</v>
      </c>
      <c r="F6" s="19">
        <f t="shared" si="3"/>
        <v>1</v>
      </c>
      <c r="G6" s="19">
        <f t="shared" si="3"/>
        <v>0</v>
      </c>
      <c r="H6" s="19" t="str">
        <f t="shared" si="3"/>
        <v>岩手県　金ケ崎町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40.57</v>
      </c>
      <c r="P6" s="20">
        <f t="shared" si="3"/>
        <v>57.2</v>
      </c>
      <c r="Q6" s="20">
        <f t="shared" si="3"/>
        <v>90.88</v>
      </c>
      <c r="R6" s="20">
        <f t="shared" si="3"/>
        <v>5060</v>
      </c>
      <c r="S6" s="20">
        <f t="shared" si="3"/>
        <v>15239</v>
      </c>
      <c r="T6" s="20">
        <f t="shared" si="3"/>
        <v>179.76</v>
      </c>
      <c r="U6" s="20">
        <f t="shared" si="3"/>
        <v>84.77</v>
      </c>
      <c r="V6" s="20">
        <f t="shared" si="3"/>
        <v>8654</v>
      </c>
      <c r="W6" s="20">
        <f t="shared" si="3"/>
        <v>5.58</v>
      </c>
      <c r="X6" s="20">
        <f t="shared" si="3"/>
        <v>1550.9</v>
      </c>
      <c r="Y6" s="21">
        <f>IF(Y7="",NA(),Y7)</f>
        <v>110.7</v>
      </c>
      <c r="Z6" s="21">
        <f t="shared" ref="Z6:AH6" si="4">IF(Z7="",NA(),Z7)</f>
        <v>110.88</v>
      </c>
      <c r="AA6" s="21">
        <f t="shared" si="4"/>
        <v>122.91</v>
      </c>
      <c r="AB6" s="21">
        <f t="shared" si="4"/>
        <v>128.56</v>
      </c>
      <c r="AC6" s="21">
        <f t="shared" si="4"/>
        <v>128.94</v>
      </c>
      <c r="AD6" s="21">
        <f t="shared" si="4"/>
        <v>106.83</v>
      </c>
      <c r="AE6" s="21">
        <f t="shared" si="4"/>
        <v>109.21</v>
      </c>
      <c r="AF6" s="21">
        <f t="shared" si="4"/>
        <v>107.81</v>
      </c>
      <c r="AG6" s="21">
        <f t="shared" si="4"/>
        <v>107.54</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31.07</v>
      </c>
      <c r="AT6" s="20" t="str">
        <f>IF(AT7="","",IF(AT7="-","【-】","【"&amp;SUBSTITUTE(TEXT(AT7,"#,##0.00"),"-","△")&amp;"】"))</f>
        <v>【3.15】</v>
      </c>
      <c r="AU6" s="21">
        <f>IF(AU7="",NA(),AU7)</f>
        <v>29.65</v>
      </c>
      <c r="AV6" s="21">
        <f t="shared" ref="AV6:BD6" si="6">IF(AV7="",NA(),AV7)</f>
        <v>13.24</v>
      </c>
      <c r="AW6" s="21">
        <f t="shared" si="6"/>
        <v>16.329999999999998</v>
      </c>
      <c r="AX6" s="21">
        <f t="shared" si="6"/>
        <v>29.18</v>
      </c>
      <c r="AY6" s="21">
        <f t="shared" si="6"/>
        <v>25.81</v>
      </c>
      <c r="AZ6" s="21">
        <f t="shared" si="6"/>
        <v>68.040000000000006</v>
      </c>
      <c r="BA6" s="21">
        <f t="shared" si="6"/>
        <v>57.26</v>
      </c>
      <c r="BB6" s="21">
        <f t="shared" si="6"/>
        <v>48.56</v>
      </c>
      <c r="BC6" s="21">
        <f t="shared" si="6"/>
        <v>47.58</v>
      </c>
      <c r="BD6" s="21">
        <f t="shared" si="6"/>
        <v>51.09</v>
      </c>
      <c r="BE6" s="20" t="str">
        <f>IF(BE7="","",IF(BE7="-","【-】","【"&amp;SUBSTITUTE(TEXT(BE7,"#,##0.00"),"-","△")&amp;"】"))</f>
        <v>【73.44】</v>
      </c>
      <c r="BF6" s="21">
        <f>IF(BF7="",NA(),BF7)</f>
        <v>2406.35</v>
      </c>
      <c r="BG6" s="21">
        <f t="shared" ref="BG6:BO6" si="7">IF(BG7="",NA(),BG7)</f>
        <v>2271.86</v>
      </c>
      <c r="BH6" s="21">
        <f t="shared" si="7"/>
        <v>1760.55</v>
      </c>
      <c r="BI6" s="21">
        <f t="shared" si="7"/>
        <v>1619.46</v>
      </c>
      <c r="BJ6" s="21">
        <f t="shared" si="7"/>
        <v>1531.87</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100</v>
      </c>
      <c r="BR6" s="21">
        <f t="shared" ref="BR6:BZ6" si="8">IF(BR7="",NA(),BR7)</f>
        <v>100.18</v>
      </c>
      <c r="BS6" s="21">
        <f t="shared" si="8"/>
        <v>100</v>
      </c>
      <c r="BT6" s="21">
        <f t="shared" si="8"/>
        <v>100</v>
      </c>
      <c r="BU6" s="21">
        <f t="shared" si="8"/>
        <v>100</v>
      </c>
      <c r="BV6" s="21">
        <f t="shared" si="8"/>
        <v>78.92</v>
      </c>
      <c r="BW6" s="21">
        <f t="shared" si="8"/>
        <v>74.17</v>
      </c>
      <c r="BX6" s="21">
        <f t="shared" si="8"/>
        <v>79.77</v>
      </c>
      <c r="BY6" s="21">
        <f t="shared" si="8"/>
        <v>79.63</v>
      </c>
      <c r="BZ6" s="21">
        <f t="shared" si="8"/>
        <v>76.78</v>
      </c>
      <c r="CA6" s="20" t="str">
        <f>IF(CA7="","",IF(CA7="-","【-】","【"&amp;SUBSTITUTE(TEXT(CA7,"#,##0.00"),"-","△")&amp;"】"))</f>
        <v>【97.61】</v>
      </c>
      <c r="CB6" s="21">
        <f>IF(CB7="",NA(),CB7)</f>
        <v>220.73</v>
      </c>
      <c r="CC6" s="21">
        <f t="shared" ref="CC6:CK6" si="9">IF(CC7="",NA(),CC7)</f>
        <v>220.73</v>
      </c>
      <c r="CD6" s="21">
        <f t="shared" si="9"/>
        <v>263.35000000000002</v>
      </c>
      <c r="CE6" s="21">
        <f t="shared" si="9"/>
        <v>268.16000000000003</v>
      </c>
      <c r="CF6" s="21">
        <f t="shared" si="9"/>
        <v>268.66000000000003</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93.06</v>
      </c>
      <c r="CY6" s="21">
        <f t="shared" ref="CY6:DG6" si="11">IF(CY7="",NA(),CY7)</f>
        <v>93.95</v>
      </c>
      <c r="CZ6" s="21">
        <f t="shared" si="11"/>
        <v>94.2</v>
      </c>
      <c r="DA6" s="21">
        <f t="shared" si="11"/>
        <v>94.44</v>
      </c>
      <c r="DB6" s="21">
        <f t="shared" si="11"/>
        <v>94.92</v>
      </c>
      <c r="DC6" s="21">
        <f t="shared" si="11"/>
        <v>83.35</v>
      </c>
      <c r="DD6" s="21">
        <f t="shared" si="11"/>
        <v>83.16</v>
      </c>
      <c r="DE6" s="21">
        <f t="shared" si="11"/>
        <v>82.06</v>
      </c>
      <c r="DF6" s="21">
        <f t="shared" si="11"/>
        <v>82.26</v>
      </c>
      <c r="DG6" s="21">
        <f t="shared" si="11"/>
        <v>81.33</v>
      </c>
      <c r="DH6" s="20" t="str">
        <f>IF(DH7="","",IF(DH7="-","【-】","【"&amp;SUBSTITUTE(TEXT(DH7,"#,##0.00"),"-","△")&amp;"】"))</f>
        <v>【95.82】</v>
      </c>
      <c r="DI6" s="21">
        <f>IF(DI7="",NA(),DI7)</f>
        <v>5.78</v>
      </c>
      <c r="DJ6" s="21">
        <f t="shared" ref="DJ6:DR6" si="12">IF(DJ7="",NA(),DJ7)</f>
        <v>8.61</v>
      </c>
      <c r="DK6" s="21">
        <f t="shared" si="12"/>
        <v>11.41</v>
      </c>
      <c r="DL6" s="21">
        <f t="shared" si="12"/>
        <v>14.18</v>
      </c>
      <c r="DM6" s="21">
        <f t="shared" si="12"/>
        <v>16.940000000000001</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1">
        <f>IF(EE7="",NA(),EE7)</f>
        <v>0.97</v>
      </c>
      <c r="EF6" s="21">
        <f t="shared" ref="EF6:EN6" si="14">IF(EF7="",NA(),EF7)</f>
        <v>0.36</v>
      </c>
      <c r="EG6" s="21">
        <f t="shared" si="14"/>
        <v>0.18</v>
      </c>
      <c r="EH6" s="20">
        <f t="shared" si="14"/>
        <v>0</v>
      </c>
      <c r="EI6" s="21">
        <f t="shared" si="14"/>
        <v>0.06</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33812</v>
      </c>
      <c r="D7" s="23">
        <v>46</v>
      </c>
      <c r="E7" s="23">
        <v>17</v>
      </c>
      <c r="F7" s="23">
        <v>1</v>
      </c>
      <c r="G7" s="23">
        <v>0</v>
      </c>
      <c r="H7" s="23" t="s">
        <v>96</v>
      </c>
      <c r="I7" s="23" t="s">
        <v>97</v>
      </c>
      <c r="J7" s="23" t="s">
        <v>98</v>
      </c>
      <c r="K7" s="23" t="s">
        <v>99</v>
      </c>
      <c r="L7" s="23" t="s">
        <v>100</v>
      </c>
      <c r="M7" s="23" t="s">
        <v>101</v>
      </c>
      <c r="N7" s="24" t="s">
        <v>102</v>
      </c>
      <c r="O7" s="24">
        <v>40.57</v>
      </c>
      <c r="P7" s="24">
        <v>57.2</v>
      </c>
      <c r="Q7" s="24">
        <v>90.88</v>
      </c>
      <c r="R7" s="24">
        <v>5060</v>
      </c>
      <c r="S7" s="24">
        <v>15239</v>
      </c>
      <c r="T7" s="24">
        <v>179.76</v>
      </c>
      <c r="U7" s="24">
        <v>84.77</v>
      </c>
      <c r="V7" s="24">
        <v>8654</v>
      </c>
      <c r="W7" s="24">
        <v>5.58</v>
      </c>
      <c r="X7" s="24">
        <v>1550.9</v>
      </c>
      <c r="Y7" s="24">
        <v>110.7</v>
      </c>
      <c r="Z7" s="24">
        <v>110.88</v>
      </c>
      <c r="AA7" s="24">
        <v>122.91</v>
      </c>
      <c r="AB7" s="24">
        <v>128.56</v>
      </c>
      <c r="AC7" s="24">
        <v>128.94</v>
      </c>
      <c r="AD7" s="24">
        <v>106.83</v>
      </c>
      <c r="AE7" s="24">
        <v>109.21</v>
      </c>
      <c r="AF7" s="24">
        <v>107.81</v>
      </c>
      <c r="AG7" s="24">
        <v>107.54</v>
      </c>
      <c r="AH7" s="24">
        <v>107.19</v>
      </c>
      <c r="AI7" s="24">
        <v>106.11</v>
      </c>
      <c r="AJ7" s="24">
        <v>0</v>
      </c>
      <c r="AK7" s="24">
        <v>0</v>
      </c>
      <c r="AL7" s="24">
        <v>0</v>
      </c>
      <c r="AM7" s="24">
        <v>0</v>
      </c>
      <c r="AN7" s="24">
        <v>0</v>
      </c>
      <c r="AO7" s="24">
        <v>22.02</v>
      </c>
      <c r="AP7" s="24">
        <v>15.73</v>
      </c>
      <c r="AQ7" s="24">
        <v>18.2</v>
      </c>
      <c r="AR7" s="24">
        <v>19.059999999999999</v>
      </c>
      <c r="AS7" s="24">
        <v>31.07</v>
      </c>
      <c r="AT7" s="24">
        <v>3.15</v>
      </c>
      <c r="AU7" s="24">
        <v>29.65</v>
      </c>
      <c r="AV7" s="24">
        <v>13.24</v>
      </c>
      <c r="AW7" s="24">
        <v>16.329999999999998</v>
      </c>
      <c r="AX7" s="24">
        <v>29.18</v>
      </c>
      <c r="AY7" s="24">
        <v>25.81</v>
      </c>
      <c r="AZ7" s="24">
        <v>68.040000000000006</v>
      </c>
      <c r="BA7" s="24">
        <v>57.26</v>
      </c>
      <c r="BB7" s="24">
        <v>48.56</v>
      </c>
      <c r="BC7" s="24">
        <v>47.58</v>
      </c>
      <c r="BD7" s="24">
        <v>51.09</v>
      </c>
      <c r="BE7" s="24">
        <v>73.44</v>
      </c>
      <c r="BF7" s="24">
        <v>2406.35</v>
      </c>
      <c r="BG7" s="24">
        <v>2271.86</v>
      </c>
      <c r="BH7" s="24">
        <v>1760.55</v>
      </c>
      <c r="BI7" s="24">
        <v>1619.46</v>
      </c>
      <c r="BJ7" s="24">
        <v>1531.87</v>
      </c>
      <c r="BK7" s="24">
        <v>1048.23</v>
      </c>
      <c r="BL7" s="24">
        <v>1130.42</v>
      </c>
      <c r="BM7" s="24">
        <v>1245.0999999999999</v>
      </c>
      <c r="BN7" s="24">
        <v>1108.8</v>
      </c>
      <c r="BO7" s="24">
        <v>1194.56</v>
      </c>
      <c r="BP7" s="24">
        <v>652.82000000000005</v>
      </c>
      <c r="BQ7" s="24">
        <v>100</v>
      </c>
      <c r="BR7" s="24">
        <v>100.18</v>
      </c>
      <c r="BS7" s="24">
        <v>100</v>
      </c>
      <c r="BT7" s="24">
        <v>100</v>
      </c>
      <c r="BU7" s="24">
        <v>100</v>
      </c>
      <c r="BV7" s="24">
        <v>78.92</v>
      </c>
      <c r="BW7" s="24">
        <v>74.17</v>
      </c>
      <c r="BX7" s="24">
        <v>79.77</v>
      </c>
      <c r="BY7" s="24">
        <v>79.63</v>
      </c>
      <c r="BZ7" s="24">
        <v>76.78</v>
      </c>
      <c r="CA7" s="24">
        <v>97.61</v>
      </c>
      <c r="CB7" s="24">
        <v>220.73</v>
      </c>
      <c r="CC7" s="24">
        <v>220.73</v>
      </c>
      <c r="CD7" s="24">
        <v>263.35000000000002</v>
      </c>
      <c r="CE7" s="24">
        <v>268.16000000000003</v>
      </c>
      <c r="CF7" s="24">
        <v>268.66000000000003</v>
      </c>
      <c r="CG7" s="24">
        <v>220.31</v>
      </c>
      <c r="CH7" s="24">
        <v>230.95</v>
      </c>
      <c r="CI7" s="24">
        <v>214.56</v>
      </c>
      <c r="CJ7" s="24">
        <v>213.66</v>
      </c>
      <c r="CK7" s="24">
        <v>224.31</v>
      </c>
      <c r="CL7" s="24">
        <v>138.29</v>
      </c>
      <c r="CM7" s="24" t="s">
        <v>102</v>
      </c>
      <c r="CN7" s="24" t="s">
        <v>102</v>
      </c>
      <c r="CO7" s="24" t="s">
        <v>102</v>
      </c>
      <c r="CP7" s="24" t="s">
        <v>102</v>
      </c>
      <c r="CQ7" s="24" t="s">
        <v>102</v>
      </c>
      <c r="CR7" s="24">
        <v>49.68</v>
      </c>
      <c r="CS7" s="24">
        <v>49.27</v>
      </c>
      <c r="CT7" s="24">
        <v>49.47</v>
      </c>
      <c r="CU7" s="24">
        <v>48.19</v>
      </c>
      <c r="CV7" s="24">
        <v>47.32</v>
      </c>
      <c r="CW7" s="24">
        <v>59.1</v>
      </c>
      <c r="CX7" s="24">
        <v>93.06</v>
      </c>
      <c r="CY7" s="24">
        <v>93.95</v>
      </c>
      <c r="CZ7" s="24">
        <v>94.2</v>
      </c>
      <c r="DA7" s="24">
        <v>94.44</v>
      </c>
      <c r="DB7" s="24">
        <v>94.92</v>
      </c>
      <c r="DC7" s="24">
        <v>83.35</v>
      </c>
      <c r="DD7" s="24">
        <v>83.16</v>
      </c>
      <c r="DE7" s="24">
        <v>82.06</v>
      </c>
      <c r="DF7" s="24">
        <v>82.26</v>
      </c>
      <c r="DG7" s="24">
        <v>81.33</v>
      </c>
      <c r="DH7" s="24">
        <v>95.82</v>
      </c>
      <c r="DI7" s="24">
        <v>5.78</v>
      </c>
      <c r="DJ7" s="24">
        <v>8.61</v>
      </c>
      <c r="DK7" s="24">
        <v>11.41</v>
      </c>
      <c r="DL7" s="24">
        <v>14.18</v>
      </c>
      <c r="DM7" s="24">
        <v>16.940000000000001</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0.97</v>
      </c>
      <c r="EF7" s="24">
        <v>0.36</v>
      </c>
      <c r="EG7" s="24">
        <v>0.18</v>
      </c>
      <c r="EH7" s="24">
        <v>0</v>
      </c>
      <c r="EI7" s="24">
        <v>0.06</v>
      </c>
      <c r="EJ7" s="24">
        <v>0.12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2024-01-29T01:27:16Z</cp:lastPrinted>
  <dcterms:created xsi:type="dcterms:W3CDTF">2023-12-12T00:42:36Z</dcterms:created>
  <dcterms:modified xsi:type="dcterms:W3CDTF">2024-01-29T01:27:20Z</dcterms:modified>
  <cp:category>
  </cp:category>
</cp:coreProperties>
</file>