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itta9693\Downloads\"/>
    </mc:Choice>
  </mc:AlternateContent>
  <xr:revisionPtr revIDLastSave="0" documentId="13_ncr:1_{0CA04437-F599-4DB1-81EE-471CE191E613}" xr6:coauthVersionLast="45" xr6:coauthVersionMax="45" xr10:uidLastSave="{00000000-0000-0000-0000-000000000000}"/>
  <workbookProtection workbookAlgorithmName="SHA-512" workbookHashValue="D/0PYguuWLHrnI6OXB4JBbPkbDEtwp0YOcaif1Lhh/F4VDJUkpZPZOPTDRJudhLYd9FAXxyubsDLhU2qHxh8Jw==" workbookSaltValue="TDcVWMqOlnSG0vtanmDLLA==" workbookSpinCount="100000" lockStructure="1"/>
  <bookViews>
    <workbookView xWindow="2340" yWindow="885" windowWidth="15045" windowHeight="1531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Q6" i="5"/>
  <c r="P6" i="5"/>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D10" i="4"/>
  <c r="W10" i="4"/>
  <c r="P10" i="4"/>
  <c r="BB8" i="4"/>
  <c r="AD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<sst xmlns="http://schemas.openxmlformats.org/spreadsheetml/2006/main" count="247" uniqueCount="120">
  <si>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</si>
  <si>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</si>
  <si>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</si>
  <si>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</si>
  <si>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</si>
  <si>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</si>
  <si>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</si>
  <si>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</si>
  <si>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</si>
  <si>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</si>
  <si>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</si>
  <si>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</si>
  <si>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</si>
  <si>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</si>
  <si>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</si>
  <si>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</si>
  <si>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</si>
  <si>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</si>
  <si>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</si>
  <si>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</si>
  <si>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</si>
  <si>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</si>
  <si>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</si>
  <si>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</si>
  <si>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</si>
  <si>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</si>
  <si>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</si>
  <si>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</si>
  <si>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</si>
  <si>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</si>
  <si>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</si>
  <si>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</si>
  <si>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</si>
  <si>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</si>
  <si>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</si>
  <si>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</si>
  <si>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</si>
  <si>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</si>
  <si>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</si>
  <si>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</si>
  <si>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</si>
  <si>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</si>
  <si>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</si>
  <si>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</si>
  <si>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</si>
  <si>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</si>
  <si>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</si>
  <si>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</si>
  <si>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</si>
  <si>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</si>
  <si>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</si>
  <si>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</si>
  <si>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</si>
  <si>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</si>
  <si>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</si>
  <si>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</si>
  <si>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</si>
  <si>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</si>
  <si>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</si>
  <si>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</si>
  <si>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</si>
  <si>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</si>
  <si>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</si>
  <si>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</si>
  <si>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</si>
  <si>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</si>
  <si>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</si>
  <si>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</si>
  <si>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</si>
  <si>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</si>
  <si>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</si>
  <si>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</si>
  <si>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</si>
  <si>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</si>
  <si>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</si>
  <si>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</si>
  <si>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</si>
  <si>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</si>
  <si>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</si>
  <si>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</si>
  <si>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</si>
  <si>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</si>
  <si>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</si>
  <si>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</si>
  <si>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</si>
  <si>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</si>
  <si>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</si>
  <si>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</si>
  <si>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</si>
  <si>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</si>
  <si>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</si>
  <si>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</si>
  <si>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</si>
  <si>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</si>
  <si>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</si>
  <si>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</si>
  <si>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</si>
  <si>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</si>
  <si>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</si>
  <si>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</si>
  <si>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</si>
  <si>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</si>
  <si>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</si>
  <si>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</si>
  <si>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</si>
  <si>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</si>
  <si>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</si>
  <si>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</si>
  <si>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</si>
  <si>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</si>
  <si>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</si>
  <si>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</si>
  <si>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</si>
  <si>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</si>
  <si>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</si>
  <si>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</si>
  <si>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</si>
  <si>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稼働している合併処理浄化槽のうち、古いものでは設置後20年を経過しており、経年劣化等による故障や不具合が発生、修繕が増えてきている。今後も修繕や再設置が増えてくると考えられ、施設維持管理コストは増加が見込まれる。</t>
    <phoneticPr fontId="4"/>
  </si>
  <si>
    <t>　収益的収支比率については、前年比3.6％増となっている。要因として、合併処理浄化槽設置基数が増加し水洗化率が上昇したことに伴い、使用料は若干増となっており、また、施設の経年劣化による維持経費が３年度と比較し減少したことにより、他会計繰入金の割合も下がったためである。
　経費回収率については横ばいで、類似団体より高くなっている。</t>
    <rPh sb="44" eb="46">
      <t>キスウ</t>
    </rPh>
    <rPh sb="47" eb="49">
      <t>ゾウカ</t>
    </rPh>
    <rPh sb="50" eb="51">
      <t>スイ</t>
    </rPh>
    <rPh sb="55" eb="57">
      <t>ジョウショウ</t>
    </rPh>
    <rPh sb="62" eb="63">
      <t>トモナ</t>
    </rPh>
    <rPh sb="65" eb="68">
      <t>シヨウリョウ</t>
    </rPh>
    <rPh sb="98" eb="100">
      <t>ネンド</t>
    </rPh>
    <rPh sb="101" eb="103">
      <t>ヒカク</t>
    </rPh>
    <rPh sb="104" eb="106">
      <t>ゲンショウ</t>
    </rPh>
    <rPh sb="124" eb="125">
      <t>サ</t>
    </rPh>
    <phoneticPr fontId="4"/>
  </si>
  <si>
    <t>　本町は、下水道と農業集落排水の区域外の地域が多く、浄化槽設置事業を推進し全町処理で７割強の水洗化率となっている。今後も水洗化を推進し、補助事業の活用などにより導入経費を節減しながら、水洗化率の向上を図る。あわせて、使用料の増額も視野に入れ、検討していかなければならないと考えている。また、経営基盤の強化と財政マネジメントの向上により適切に取り組むため、令和６年度からの公営企業会計への移行に向け取組を進めている。</t>
    <rPh sb="39" eb="41">
      <t>ショリ</t>
    </rPh>
    <rPh sb="44" eb="45">
      <t>キョウ</t>
    </rPh>
    <rPh sb="136" eb="137">
      <t>カンガ</t>
    </rPh>
    <rPh sb="180" eb="182">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</si>
</sst>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48-4173-B412-40E5D8B1F5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C48-4173-B412-40E5D8B1F5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55.56</c:v>
                </c:pt>
                <c:pt idx="1">
                  <c:v>55.56</c:v>
                </c:pt>
                <c:pt idx="2">
                  <c:v>55.56</c:v>
                </c:pt>
                <c:pt idx="3">
                  <c:v>55.56</c:v>
                </c:pt>
                <c:pt idx="4">
                  <c:v>55.56</c:v>
                </c:pt>
              </c:numCache>
            </c:numRef>
          </c:val>
          <c:extLst>
            <c:ext xmlns:c16="http://schemas.microsoft.com/office/drawing/2014/chart" uri="{C3380CC4-5D6E-409C-BE32-E72D297353CC}">
              <c16:uniqueId val="{00000000-F8BA-4C3D-B6BA-8614FD42E5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F8BA-4C3D-B6BA-8614FD42E5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99-4C38-9254-A6329CD0AD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C799-4C38-9254-A6329CD0AD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83.84</c:v>
                </c:pt>
                <c:pt idx="1">
                  <c:v>85.1</c:v>
                </c:pt>
                <c:pt idx="2">
                  <c:v>84.43</c:v>
                </c:pt>
                <c:pt idx="3">
                  <c:v>83.21</c:v>
                </c:pt>
                <c:pt idx="4">
                  <c:v>86.85</c:v>
                </c:pt>
              </c:numCache>
            </c:numRef>
          </c:val>
          <c:extLst>
            <c:ext xmlns:c16="http://schemas.microsoft.com/office/drawing/2014/chart" uri="{C3380CC4-5D6E-409C-BE32-E72D297353CC}">
              <c16:uniqueId val="{00000000-C2F4-49E2-8D16-2AFF4707FD4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4-49E2-8D16-2AFF4707FD4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E-4F05-9CE8-B603A7DB54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E-4F05-9CE8-B603A7DB54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B3-4F07-8AD4-911BE14DC7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B3-4F07-8AD4-911BE14DC7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6-4EA4-A942-EE56A6C360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6-4EA4-A942-EE56A6C360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E8-40EB-8AD3-87C90C97C2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8-40EB-8AD3-87C90C97C2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713.2</c:v>
                </c:pt>
                <c:pt idx="1">
                  <c:v>751.34</c:v>
                </c:pt>
                <c:pt idx="2">
                  <c:v>753.61</c:v>
                </c:pt>
                <c:pt idx="3">
                  <c:v>809.7</c:v>
                </c:pt>
                <c:pt idx="4">
                  <c:v>790.54</c:v>
                </c:pt>
              </c:numCache>
            </c:numRef>
          </c:val>
          <c:extLst>
            <c:ext xmlns:c16="http://schemas.microsoft.com/office/drawing/2014/chart" uri="{C3380CC4-5D6E-409C-BE32-E72D297353CC}">
              <c16:uniqueId val="{00000000-39E3-4EA5-8B9C-3209CD612B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9E3-4EA5-8B9C-3209CD612B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83.88</c:v>
                </c:pt>
                <c:pt idx="1">
                  <c:v>85.14</c:v>
                </c:pt>
                <c:pt idx="2">
                  <c:v>84.47</c:v>
                </c:pt>
                <c:pt idx="3">
                  <c:v>83.34</c:v>
                </c:pt>
                <c:pt idx="4">
                  <c:v>86.91</c:v>
                </c:pt>
              </c:numCache>
            </c:numRef>
          </c:val>
          <c:extLst>
            <c:ext xmlns:c16="http://schemas.microsoft.com/office/drawing/2014/chart" uri="{C3380CC4-5D6E-409C-BE32-E72D297353CC}">
              <c16:uniqueId val="{00000000-F967-46BC-9954-EEAF10FB25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F967-46BC-9954-EEAF10FB25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382.57</c:v>
                </c:pt>
                <c:pt idx="1">
                  <c:v>378.54</c:v>
                </c:pt>
                <c:pt idx="2">
                  <c:v>348.93</c:v>
                </c:pt>
                <c:pt idx="3">
                  <c:v>359.2</c:v>
                </c:pt>
                <c:pt idx="4">
                  <c:v>351.89</c:v>
                </c:pt>
              </c:numCache>
            </c:numRef>
          </c:val>
          <c:extLst>
            <c:ext xmlns:c16="http://schemas.microsoft.com/office/drawing/2014/chart" uri="{C3380CC4-5D6E-409C-BE32-E72D297353CC}">
              <c16:uniqueId val="{00000000-DBDD-4B6D-B42B-A5FC9AE3DE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DBDD-4B6D-B42B-A5FC9AE3DE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S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西和賀町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5022</v>
      </c>
      <c r="AM8" s="37"/>
      <c r="AN8" s="37"/>
      <c r="AO8" s="37"/>
      <c r="AP8" s="37"/>
      <c r="AQ8" s="37"/>
      <c r="AR8" s="37"/>
      <c r="AS8" s="37"/>
      <c r="AT8" s="38">
        <f>データ!T6</f>
        <v>590.74</v>
      </c>
      <c r="AU8" s="38"/>
      <c r="AV8" s="38"/>
      <c r="AW8" s="38"/>
      <c r="AX8" s="38"/>
      <c r="AY8" s="38"/>
      <c r="AZ8" s="38"/>
      <c r="BA8" s="38"/>
      <c r="BB8" s="38">
        <f>データ!U6</f>
        <v>8.5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9.76</v>
      </c>
      <c r="Q10" s="38"/>
      <c r="R10" s="38"/>
      <c r="S10" s="38"/>
      <c r="T10" s="38"/>
      <c r="U10" s="38"/>
      <c r="V10" s="38"/>
      <c r="W10" s="38">
        <f>データ!Q6</f>
        <v>100</v>
      </c>
      <c r="X10" s="38"/>
      <c r="Y10" s="38"/>
      <c r="Z10" s="38"/>
      <c r="AA10" s="38"/>
      <c r="AB10" s="38"/>
      <c r="AC10" s="38"/>
      <c r="AD10" s="37">
        <f>データ!R6</f>
        <v>4410</v>
      </c>
      <c r="AE10" s="37"/>
      <c r="AF10" s="37"/>
      <c r="AG10" s="37"/>
      <c r="AH10" s="37"/>
      <c r="AI10" s="37"/>
      <c r="AJ10" s="37"/>
      <c r="AK10" s="2"/>
      <c r="AL10" s="37">
        <f>データ!V6</f>
        <v>484</v>
      </c>
      <c r="AM10" s="37"/>
      <c r="AN10" s="37"/>
      <c r="AO10" s="37"/>
      <c r="AP10" s="37"/>
      <c r="AQ10" s="37"/>
      <c r="AR10" s="37"/>
      <c r="AS10" s="37"/>
      <c r="AT10" s="38">
        <f>データ!W6</f>
        <v>588.82000000000005</v>
      </c>
      <c r="AU10" s="38"/>
      <c r="AV10" s="38"/>
      <c r="AW10" s="38"/>
      <c r="AX10" s="38"/>
      <c r="AY10" s="38"/>
      <c r="AZ10" s="38"/>
      <c r="BA10" s="38"/>
      <c r="BB10" s="38">
        <f>データ!X6</f>
        <v>0.82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u0hLIifyUkh7ZvM6y5xMraXxcHjtd6j9M0/UtVh5ztNQe/1bBIKlNUSdxbaei5Dwv5gs+/o1m9I+65SVKcMjlQ==" saltValue="ER/uJ89oQPquHhaj3xtVR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33669</v>
      </c>
      <c r="D6" s="19">
        <f t="shared" si="3"/>
        <v>47</v>
      </c>
      <c r="E6" s="19">
        <f t="shared" si="3"/>
        <v>18</v>
      </c>
      <c r="F6" s="19">
        <f t="shared" si="3"/>
        <v>0</v>
      </c>
      <c r="G6" s="19">
        <f t="shared" si="3"/>
        <v>0</v>
      </c>
      <c r="H6" s="19" t="str">
        <f t="shared" si="3"/>
        <v>岩手県　西和賀町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9.76</v>
      </c>
      <c r="Q6" s="20">
        <f t="shared" si="3"/>
        <v>100</v>
      </c>
      <c r="R6" s="20">
        <f t="shared" si="3"/>
        <v>4410</v>
      </c>
      <c r="S6" s="20">
        <f t="shared" si="3"/>
        <v>5022</v>
      </c>
      <c r="T6" s="20">
        <f t="shared" si="3"/>
        <v>590.74</v>
      </c>
      <c r="U6" s="20">
        <f t="shared" si="3"/>
        <v>8.5</v>
      </c>
      <c r="V6" s="20">
        <f t="shared" si="3"/>
        <v>484</v>
      </c>
      <c r="W6" s="20">
        <f t="shared" si="3"/>
        <v>588.82000000000005</v>
      </c>
      <c r="X6" s="20">
        <f t="shared" si="3"/>
        <v>0.82</v>
      </c>
      <c r="Y6" s="21">
        <f>IF(Y7="",NA(),Y7)</f>
        <v>83.84</v>
      </c>
      <c r="Z6" s="21">
        <f t="shared" ref="Z6:AH6" si="4">IF(Z7="",NA(),Z7)</f>
        <v>85.1</v>
      </c>
      <c r="AA6" s="21">
        <f t="shared" si="4"/>
        <v>84.43</v>
      </c>
      <c r="AB6" s="21">
        <f t="shared" si="4"/>
        <v>83.21</v>
      </c>
      <c r="AC6" s="21">
        <f t="shared" si="4"/>
        <v>86.85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713.2</v>
      </c>
      <c r="BG6" s="21">
        <f t="shared" ref="BG6:BO6" si="7">IF(BG7="",NA(),BG7)</f>
        <v>751.34</v>
      </c>
      <c r="BH6" s="21">
        <f t="shared" si="7"/>
        <v>753.61</v>
      </c>
      <c r="BI6" s="21">
        <f t="shared" si="7"/>
        <v>809.7</v>
      </c>
      <c r="BJ6" s="21">
        <f t="shared" si="7"/>
        <v>790.54</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83.88</v>
      </c>
      <c r="BR6" s="21">
        <f t="shared" ref="BR6:BZ6" si="8">IF(BR7="",NA(),BR7)</f>
        <v>85.14</v>
      </c>
      <c r="BS6" s="21">
        <f t="shared" si="8"/>
        <v>84.47</v>
      </c>
      <c r="BT6" s="21">
        <f t="shared" si="8"/>
        <v>83.34</v>
      </c>
      <c r="BU6" s="21">
        <f t="shared" si="8"/>
        <v>86.91</v>
      </c>
      <c r="BV6" s="21">
        <f t="shared" si="8"/>
        <v>63.06</v>
      </c>
      <c r="BW6" s="21">
        <f t="shared" si="8"/>
        <v>62.5</v>
      </c>
      <c r="BX6" s="21">
        <f t="shared" si="8"/>
        <v>60.59</v>
      </c>
      <c r="BY6" s="21">
        <f t="shared" si="8"/>
        <v>60</v>
      </c>
      <c r="BZ6" s="21">
        <f t="shared" si="8"/>
        <v>59.01</v>
      </c>
      <c r="CA6" s="20" t="str">
        <f>IF(CA7="","",IF(CA7="-","【-】","【"&amp;SUBSTITUTE(TEXT(CA7,"#,##0.00"),"-","△")&amp;"】"))</f>
        <v>【57.03】</v>
      </c>
      <c r="CB6" s="21">
        <f>IF(CB7="",NA(),CB7)</f>
        <v>382.57</v>
      </c>
      <c r="CC6" s="21">
        <f t="shared" ref="CC6:CK6" si="9">IF(CC7="",NA(),CC7)</f>
        <v>378.54</v>
      </c>
      <c r="CD6" s="21">
        <f t="shared" si="9"/>
        <v>348.93</v>
      </c>
      <c r="CE6" s="21">
        <f t="shared" si="9"/>
        <v>359.2</v>
      </c>
      <c r="CF6" s="21">
        <f t="shared" si="9"/>
        <v>351.89</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55.56</v>
      </c>
      <c r="CN6" s="21">
        <f t="shared" ref="CN6:CV6" si="10">IF(CN7="",NA(),CN7)</f>
        <v>55.56</v>
      </c>
      <c r="CO6" s="21">
        <f t="shared" si="10"/>
        <v>55.56</v>
      </c>
      <c r="CP6" s="21">
        <f t="shared" si="10"/>
        <v>55.56</v>
      </c>
      <c r="CQ6" s="21">
        <f t="shared" si="10"/>
        <v>55.56</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33669</v>
      </c>
      <c r="D7" s="23">
        <v>47</v>
      </c>
      <c r="E7" s="23">
        <v>18</v>
      </c>
      <c r="F7" s="23">
        <v>0</v>
      </c>
      <c r="G7" s="23">
        <v>0</v>
      </c>
      <c r="H7" s="23" t="s">
        <v>99</v>
      </c>
      <c r="I7" s="23" t="s">
        <v>100</v>
      </c>
      <c r="J7" s="23" t="s">
        <v>101</v>
      </c>
      <c r="K7" s="23" t="s">
        <v>102</v>
      </c>
      <c r="L7" s="23" t="s">
        <v>103</v>
      </c>
      <c r="M7" s="23" t="s">
        <v>104</v>
      </c>
      <c r="N7" s="24" t="s">
        <v>105</v>
      </c>
      <c r="O7" s="24" t="s">
        <v>106</v>
      </c>
      <c r="P7" s="24">
        <v>9.76</v>
      </c>
      <c r="Q7" s="24">
        <v>100</v>
      </c>
      <c r="R7" s="24">
        <v>4410</v>
      </c>
      <c r="S7" s="24">
        <v>5022</v>
      </c>
      <c r="T7" s="24">
        <v>590.74</v>
      </c>
      <c r="U7" s="24">
        <v>8.5</v>
      </c>
      <c r="V7" s="24">
        <v>484</v>
      </c>
      <c r="W7" s="24">
        <v>588.82000000000005</v>
      </c>
      <c r="X7" s="24">
        <v>0.82</v>
      </c>
      <c r="Y7" s="24">
        <v>83.84</v>
      </c>
      <c r="Z7" s="24">
        <v>85.1</v>
      </c>
      <c r="AA7" s="24">
        <v>84.43</v>
      </c>
      <c r="AB7" s="24">
        <v>83.21</v>
      </c>
      <c r="AC7" s="24">
        <v>86.85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713.2</v>
      </c>
      <c r="BG7" s="24">
        <v>751.34</v>
      </c>
      <c r="BH7" s="24">
        <v>753.61</v>
      </c>
      <c r="BI7" s="24">
        <v>809.7</v>
      </c>
      <c r="BJ7" s="24">
        <v>790.54</v>
      </c>
      <c r="BK7" s="24">
        <v>296.89</v>
      </c>
      <c r="BL7" s="24">
        <v>270.57</v>
      </c>
      <c r="BM7" s="24">
        <v>294.27</v>
      </c>
      <c r="BN7" s="24">
        <v>294.08999999999997</v>
      </c>
      <c r="BO7" s="24">
        <v>294.08999999999997</v>
      </c>
      <c r="BP7" s="24">
        <v>307.39</v>
      </c>
      <c r="BQ7" s="24">
        <v>83.88</v>
      </c>
      <c r="BR7" s="24">
        <v>85.14</v>
      </c>
      <c r="BS7" s="24">
        <v>84.47</v>
      </c>
      <c r="BT7" s="24">
        <v>83.34</v>
      </c>
      <c r="BU7" s="24">
        <v>86.91</v>
      </c>
      <c r="BV7" s="24">
        <v>63.06</v>
      </c>
      <c r="BW7" s="24">
        <v>62.5</v>
      </c>
      <c r="BX7" s="24">
        <v>60.59</v>
      </c>
      <c r="BY7" s="24">
        <v>60</v>
      </c>
      <c r="BZ7" s="24">
        <v>59.01</v>
      </c>
      <c r="CA7" s="24">
        <v>57.03</v>
      </c>
      <c r="CB7" s="24">
        <v>382.57</v>
      </c>
      <c r="CC7" s="24">
        <v>378.54</v>
      </c>
      <c r="CD7" s="24">
        <v>348.93</v>
      </c>
      <c r="CE7" s="24">
        <v>359.2</v>
      </c>
      <c r="CF7" s="24">
        <v>351.89</v>
      </c>
      <c r="CG7" s="24">
        <v>264.77</v>
      </c>
      <c r="CH7" s="24">
        <v>269.33</v>
      </c>
      <c r="CI7" s="24">
        <v>280.23</v>
      </c>
      <c r="CJ7" s="24">
        <v>282.70999999999998</v>
      </c>
      <c r="CK7" s="24">
        <v>291.82</v>
      </c>
      <c r="CL7" s="24">
        <v>294.83</v>
      </c>
      <c r="CM7" s="24">
        <v>55.56</v>
      </c>
      <c r="CN7" s="24">
        <v>55.56</v>
      </c>
      <c r="CO7" s="24">
        <v>55.56</v>
      </c>
      <c r="CP7" s="24">
        <v>55.56</v>
      </c>
      <c r="CQ7" s="24">
        <v>55.56</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2023-12-12T02:59:25Z</dcterms:created>
  <dcterms:modified xsi:type="dcterms:W3CDTF">2024-02-07T03:07:39Z</dcterms:modified>
  <cp:category>
  </cp:category>
</cp:coreProperties>
</file>