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nitta9693\Desktop\20 西和賀町\【経営比較分析表】2022_033669_47_1718\"/>
    </mc:Choice>
  </mc:AlternateContent>
  <xr:revisionPtr revIDLastSave="0" documentId="13_ncr:1_{80EAEE6B-BED7-4C67-BDE1-39185D8C832B}" xr6:coauthVersionLast="45" xr6:coauthVersionMax="45" xr10:uidLastSave="{00000000-0000-0000-0000-000000000000}"/>
  <workbookProtection workbookAlgorithmName="SHA-512" workbookHashValue="wZ2hocDJFlzZsBa1JIAXR+aGqrwxtxLBaTn50bk7+7M65cQoy4wjMUvZz94e+AErxhOS8unvcWQMuBV99jo9Lw==" workbookSaltValue="b8RRK7uVPtoY1oXvQmbIBw==" workbookSpinCount="100000" lockStructure="1"/>
  <bookViews>
    <workbookView xWindow="11130" yWindow="525" windowWidth="15045" windowHeight="1531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R6" i="5"/>
  <c r="Q6" i="5"/>
  <c r="W10" i="4" s="1"/>
  <c r="P6" i="5"/>
  <c r="P10" i="4" s="1"/>
  <c r="O6" i="5"/>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BB10" i="4"/>
  <c r="AD10" i="4"/>
  <c r="I10" i="4"/>
  <c r="B10" i="4"/>
  <c r="AT8" i="4"/>
  <c r="AL8" i="4"/>
  <c r="W8" i="4"/>
  <c r="B6" i="4"/>
</calcChain>
</file>

<file path=xl/sharedStrings.xml><?xml version="1.0" encoding="utf-8"?>
<sst xmlns="http://schemas.openxmlformats.org/spreadsheetml/2006/main" count="238" uniqueCount="119">
  <si>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</si>
  <si>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</si>
  <si>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</si>
  <si>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</si>
  <si>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</si>
  <si>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</si>
  <si>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</si>
  <si>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</si>
  <si>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</si>
  <si>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</si>
  <si>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</si>
  <si>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</si>
  <si>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</si>
  <si>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</si>
  <si>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</si>
  <si>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</si>
  <si>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</si>
  <si>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</si>
  <si>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</si>
  <si>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</si>
  <si>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</si>
  <si>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</si>
  <si>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</si>
  <si>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</si>
  <si>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</si>
  <si>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</si>
  <si>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</si>
  <si>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</si>
  <si>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</si>
  <si>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</si>
  <si>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</si>
  <si>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</si>
  <si>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</si>
  <si>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</si>
  <si>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</si>
  <si>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</si>
  <si>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</si>
  <si>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</si>
  <si>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</si>
  <si>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</si>
  <si>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</si>
  <si>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</si>
  <si>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</si>
  <si>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</si>
  <si>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</si>
  <si>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</si>
  <si>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</si>
  <si>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</si>
  <si>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</si>
  <si>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</si>
  <si>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</si>
  <si>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</si>
  <si>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</si>
  <si>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</si>
  <si>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</si>
  <si>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</si>
  <si>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</si>
  <si>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</si>
  <si>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</si>
  <si>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</si>
  <si>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</si>
  <si>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</si>
  <si>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</si>
  <si>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</si>
  <si>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</si>
  <si>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</si>
  <si>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</si>
  <si>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</si>
  <si>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</si>
  <si>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</si>
  <si>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</si>
  <si>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</si>
  <si>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</si>
  <si>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</si>
  <si>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</si>
  <si>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</si>
  <si>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</si>
  <si>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</si>
  <si>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</si>
  <si>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</si>
  <si>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</si>
  <si>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</si>
  <si>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</si>
  <si>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</si>
  <si>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</si>
  <si>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</si>
  <si>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</si>
  <si>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</si>
  <si>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</si>
  <si>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</si>
  <si>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</si>
  <si>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</si>
  <si>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</si>
  <si>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</si>
  <si>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</si>
  <si>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</si>
  <si>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</si>
  <si>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</si>
  <si>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西和賀町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</si>
  <si>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</si>
  <si>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</si>
  <si>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</si>
  <si>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</si>
  <si>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</si>
  <si>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</si>
  <si>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</si>
  <si>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</si>
  <si>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</si>
  <si>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</si>
  <si>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</si>
  <si>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</si>
  <si>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</si>
  <si>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</si>
  <si>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</si>
  <si>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</si>
  <si>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</si>
  <si>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令和４年度で供用開始20年目を迎え、経年劣化が徐々に進行しており、マンホールポンプ及び制御・通信装置などの故障や不具合が頻発し、施設維持管理コストが増加傾向にある。</t>
    <phoneticPr fontId="4"/>
  </si>
  <si>
    <t>　本町は、高齢化率と人口減少率が県内で最も高い状況である。下水道施設の資産規模は類似団体と比較しても大きいが、営業収益が低いために経営の健全性と効率性の向上とはなっていない。
　今後は、施設の老朽化に伴う維持管理コストがさらに増加していくことが予想され、令和４年度から２か年にわたり、農業集落排水事業の継続的な機能確保のための最適整備構想・再編計画に係る調査が始まり、事業後には、計画的な支出額を想定し、平準化を図っていく方針である。併せて、これまで据え置きしてきた使用料の改定を行い、増収を図る必要がある。また、経営基盤の強化と財政マネジメントの向上により適切に取り組むため、令和６年度からの公営企業会計への移行に向け取組を進めている。</t>
    <rPh sb="127" eb="129">
      <t>レイワ</t>
    </rPh>
    <rPh sb="130" eb="132">
      <t>ネンド</t>
    </rPh>
    <rPh sb="136" eb="137">
      <t>ネン</t>
    </rPh>
    <rPh sb="142" eb="148">
      <t>ノウギョウシュウラクハイスイ</t>
    </rPh>
    <rPh sb="175" eb="176">
      <t>カカ</t>
    </rPh>
    <rPh sb="177" eb="179">
      <t>チョウサ</t>
    </rPh>
    <rPh sb="180" eb="181">
      <t>ハジ</t>
    </rPh>
    <rPh sb="184" eb="186">
      <t>ジギョウ</t>
    </rPh>
    <rPh sb="186" eb="187">
      <t>ゴ</t>
    </rPh>
    <rPh sb="206" eb="207">
      <t>ハカ</t>
    </rPh>
    <rPh sb="211" eb="213">
      <t>ホウシン</t>
    </rPh>
    <rPh sb="279" eb="281">
      <t>テキセツ</t>
    </rPh>
    <rPh sb="292" eb="294">
      <t>ネンド</t>
    </rPh>
    <rPh sb="305" eb="307">
      <t>イコウ</t>
    </rPh>
    <rPh sb="308" eb="309">
      <t>ム</t>
    </rPh>
    <rPh sb="310" eb="311">
      <t>ト</t>
    </rPh>
    <rPh sb="311" eb="312">
      <t>ク</t>
    </rPh>
    <rPh sb="313" eb="314">
      <t>スス</t>
    </rPh>
    <phoneticPr fontId="4"/>
  </si>
  <si>
    <t xml:space="preserve"> 収益的収支比率は令和３年度と比較し、ほぼ横ばいであったが、令和２年度までと比較すると低い水準にある。
　要因として使用料金は横ばいであるが、施設の修繕費等がこの２年減少したことによる他会計繰入の減少により、総収益より総費用が増となり収支比率が減少したことが挙げられる。水洗化率に関してはほぼ横ばいであるが全体的な処理人口は減少しており、そのため、施設利用率が下がっている。今後は汚水処理原価に係る施設の経年劣化等による維持費の増加が見込まれる。対策としては施設維持費の計画的出資、水洗化率の向上、そして使用料の根本的な改定が必要であると考える。</t>
    <rPh sb="6" eb="8">
      <t>ヒリツ</t>
    </rPh>
    <rPh sb="9" eb="11">
      <t>レイワ</t>
    </rPh>
    <rPh sb="12" eb="14">
      <t>ネンド</t>
    </rPh>
    <rPh sb="15" eb="17">
      <t>ヒカク</t>
    </rPh>
    <rPh sb="21" eb="22">
      <t>ヨコ</t>
    </rPh>
    <rPh sb="30" eb="32">
      <t>レイワ</t>
    </rPh>
    <rPh sb="33" eb="35">
      <t>ネンド</t>
    </rPh>
    <rPh sb="38" eb="40">
      <t>ヒカク</t>
    </rPh>
    <rPh sb="43" eb="44">
      <t>ヒク</t>
    </rPh>
    <rPh sb="45" eb="47">
      <t>スイジュン</t>
    </rPh>
    <rPh sb="58" eb="60">
      <t>シヨウ</t>
    </rPh>
    <rPh sb="60" eb="62">
      <t>リョウキン</t>
    </rPh>
    <rPh sb="63" eb="64">
      <t>ヨコ</t>
    </rPh>
    <rPh sb="71" eb="73">
      <t>シセツ</t>
    </rPh>
    <rPh sb="74" eb="76">
      <t>シュウゼン</t>
    </rPh>
    <rPh sb="76" eb="77">
      <t>ヒ</t>
    </rPh>
    <rPh sb="77" eb="78">
      <t>トウ</t>
    </rPh>
    <rPh sb="82" eb="83">
      <t>ネン</t>
    </rPh>
    <rPh sb="83" eb="85">
      <t>ゲンショウ</t>
    </rPh>
    <rPh sb="92" eb="93">
      <t>タ</t>
    </rPh>
    <rPh sb="93" eb="95">
      <t>カイケイ</t>
    </rPh>
    <rPh sb="95" eb="97">
      <t>クリイレ</t>
    </rPh>
    <rPh sb="98" eb="100">
      <t>ゲンショウ</t>
    </rPh>
    <rPh sb="104" eb="107">
      <t>ソウシュウエキ</t>
    </rPh>
    <rPh sb="109" eb="112">
      <t>ソウヒヨウ</t>
    </rPh>
    <rPh sb="113" eb="114">
      <t>ゾウ</t>
    </rPh>
    <rPh sb="117" eb="119">
      <t>シュウシ</t>
    </rPh>
    <rPh sb="119" eb="121">
      <t>ヒリツ</t>
    </rPh>
    <rPh sb="122" eb="124">
      <t>ゲンショウ</t>
    </rPh>
    <rPh sb="129" eb="130">
      <t>ア</t>
    </rPh>
    <rPh sb="146" eb="147">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</si>
</sst>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470-416A-BBFD-9ED63E027EF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8470-416A-BBFD-9ED63E027EF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formatCode="#,##0.00;&quot;△&quot;#,##0.00;&quot;-&quot;">
                  <c:v>0</c:v>
                </c:pt>
                <c:pt idx="4" formatCode="#,##0.00;&quot;△&quot;#,##0.00;&quot;-&quot;">
                  <c:v>0</c:v>
                </c:pt>
              </c:numCache>
            </c:numRef>
          </c:val>
          <c:extLst>
            <c:ext xmlns:c16="http://schemas.microsoft.com/office/drawing/2014/chart" uri="{C3380CC4-5D6E-409C-BE32-E72D297353CC}">
              <c16:uniqueId val="{00000000-0ABC-4A50-9A77-2D8A6D362D6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ABC-4A50-9A77-2D8A6D362D6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73.62</c:v>
                </c:pt>
                <c:pt idx="1">
                  <c:v>76.08</c:v>
                </c:pt>
                <c:pt idx="2">
                  <c:v>75.59</c:v>
                </c:pt>
                <c:pt idx="3">
                  <c:v>79.400000000000006</c:v>
                </c:pt>
                <c:pt idx="4">
                  <c:v>79.72</c:v>
                </c:pt>
              </c:numCache>
            </c:numRef>
          </c:val>
          <c:extLst>
            <c:ext xmlns:c16="http://schemas.microsoft.com/office/drawing/2014/chart" uri="{C3380CC4-5D6E-409C-BE32-E72D297353CC}">
              <c16:uniqueId val="{00000000-CEC6-4B8F-B5A1-8967D73944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EC6-4B8F-B5A1-8967D73944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33.9</c:v>
                </c:pt>
                <c:pt idx="1">
                  <c:v>33.479999999999997</c:v>
                </c:pt>
                <c:pt idx="2">
                  <c:v>34.71</c:v>
                </c:pt>
                <c:pt idx="3">
                  <c:v>24.02</c:v>
                </c:pt>
                <c:pt idx="4">
                  <c:v>24.88</c:v>
                </c:pt>
              </c:numCache>
            </c:numRef>
          </c:val>
          <c:extLst>
            <c:ext xmlns:c16="http://schemas.microsoft.com/office/drawing/2014/chart" uri="{C3380CC4-5D6E-409C-BE32-E72D297353CC}">
              <c16:uniqueId val="{00000000-0523-4CA4-8B49-26D99DA2588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23-4CA4-8B49-26D99DA2588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0F-476F-AA8C-8E277972E2D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0F-476F-AA8C-8E277972E2D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07-4B15-9FA8-906D561333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07-4B15-9FA8-906D561333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7D-476F-8DE3-54AA92B2559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7D-476F-8DE3-54AA92B2559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F9B-467C-808B-71D98BE62D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9B-467C-808B-71D98BE62D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9568.7199999999993</c:v>
                </c:pt>
                <c:pt idx="1">
                  <c:v>8650.15</c:v>
                </c:pt>
                <c:pt idx="2">
                  <c:v>8031.72</c:v>
                </c:pt>
                <c:pt idx="3">
                  <c:v>7376.87</c:v>
                </c:pt>
                <c:pt idx="4">
                  <c:v>6335.99</c:v>
                </c:pt>
              </c:numCache>
            </c:numRef>
          </c:val>
          <c:extLst>
            <c:ext xmlns:c16="http://schemas.microsoft.com/office/drawing/2014/chart" uri="{C3380CC4-5D6E-409C-BE32-E72D297353CC}">
              <c16:uniqueId val="{00000000-44B9-4C11-BC15-883A0F96CC8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44B9-4C11-BC15-883A0F96CC8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7.35</c:v>
                </c:pt>
                <c:pt idx="1">
                  <c:v>7.79</c:v>
                </c:pt>
                <c:pt idx="2">
                  <c:v>7.14</c:v>
                </c:pt>
                <c:pt idx="3">
                  <c:v>7.94</c:v>
                </c:pt>
                <c:pt idx="4">
                  <c:v>7.91</c:v>
                </c:pt>
              </c:numCache>
            </c:numRef>
          </c:val>
          <c:extLst>
            <c:ext xmlns:c16="http://schemas.microsoft.com/office/drawing/2014/chart" uri="{C3380CC4-5D6E-409C-BE32-E72D297353CC}">
              <c16:uniqueId val="{00000000-E2C5-4349-B3FE-8A764D9D39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E2C5-4349-B3FE-8A764D9D39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2130.92</c:v>
                </c:pt>
                <c:pt idx="1">
                  <c:v>2047.26</c:v>
                </c:pt>
                <c:pt idx="2">
                  <c:v>2258.5100000000002</c:v>
                </c:pt>
                <c:pt idx="3">
                  <c:v>1999.25</c:v>
                </c:pt>
                <c:pt idx="4">
                  <c:v>2046.39</c:v>
                </c:pt>
              </c:numCache>
            </c:numRef>
          </c:val>
          <c:extLst>
            <c:ext xmlns:c16="http://schemas.microsoft.com/office/drawing/2014/chart" uri="{C3380CC4-5D6E-409C-BE32-E72D297353CC}">
              <c16:uniqueId val="{00000000-86B5-4745-AE8A-F859368A782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6B5-4745-AE8A-F859368A782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8" zoomScaleNormal="100" workbookViewId="0">
      <selection activeCell="B37" sqref="B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西和賀町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5022</v>
      </c>
      <c r="AM8" s="37"/>
      <c r="AN8" s="37"/>
      <c r="AO8" s="37"/>
      <c r="AP8" s="37"/>
      <c r="AQ8" s="37"/>
      <c r="AR8" s="37"/>
      <c r="AS8" s="37"/>
      <c r="AT8" s="38">
        <f>データ!T6</f>
        <v>590.74</v>
      </c>
      <c r="AU8" s="38"/>
      <c r="AV8" s="38"/>
      <c r="AW8" s="38"/>
      <c r="AX8" s="38"/>
      <c r="AY8" s="38"/>
      <c r="AZ8" s="38"/>
      <c r="BA8" s="38"/>
      <c r="BB8" s="38">
        <f>データ!U6</f>
        <v>8.5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7.16</v>
      </c>
      <c r="Q10" s="38"/>
      <c r="R10" s="38"/>
      <c r="S10" s="38"/>
      <c r="T10" s="38"/>
      <c r="U10" s="38"/>
      <c r="V10" s="38"/>
      <c r="W10" s="38">
        <f>データ!Q6</f>
        <v>98.16</v>
      </c>
      <c r="X10" s="38"/>
      <c r="Y10" s="38"/>
      <c r="Z10" s="38"/>
      <c r="AA10" s="38"/>
      <c r="AB10" s="38"/>
      <c r="AC10" s="38"/>
      <c r="AD10" s="37">
        <f>データ!R6</f>
        <v>2814</v>
      </c>
      <c r="AE10" s="37"/>
      <c r="AF10" s="37"/>
      <c r="AG10" s="37"/>
      <c r="AH10" s="37"/>
      <c r="AI10" s="37"/>
      <c r="AJ10" s="37"/>
      <c r="AK10" s="2"/>
      <c r="AL10" s="37">
        <f>データ!V6</f>
        <v>355</v>
      </c>
      <c r="AM10" s="37"/>
      <c r="AN10" s="37"/>
      <c r="AO10" s="37"/>
      <c r="AP10" s="37"/>
      <c r="AQ10" s="37"/>
      <c r="AR10" s="37"/>
      <c r="AS10" s="37"/>
      <c r="AT10" s="38">
        <f>データ!W6</f>
        <v>0.28000000000000003</v>
      </c>
      <c r="AU10" s="38"/>
      <c r="AV10" s="38"/>
      <c r="AW10" s="38"/>
      <c r="AX10" s="38"/>
      <c r="AY10" s="38"/>
      <c r="AZ10" s="38"/>
      <c r="BA10" s="38"/>
      <c r="BB10" s="38">
        <f>データ!X6</f>
        <v>1267.8599999999999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IRGIKKvF6UChKUIsCtl2o/zzXRdPfmMh/J05iWDdJdhTXcNCUDA9n856G9tCGz/hHay6i9RXsMuYJqOcTFMQ7Q==" saltValue="loBplnsJk8LC9WbruaH1m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33669</v>
      </c>
      <c r="D6" s="19">
        <f t="shared" si="3"/>
        <v>47</v>
      </c>
      <c r="E6" s="19">
        <f t="shared" si="3"/>
        <v>17</v>
      </c>
      <c r="F6" s="19">
        <f t="shared" si="3"/>
        <v>5</v>
      </c>
      <c r="G6" s="19">
        <f t="shared" si="3"/>
        <v>0</v>
      </c>
      <c r="H6" s="19" t="str">
        <f t="shared" si="3"/>
        <v>岩手県　西和賀町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7.16</v>
      </c>
      <c r="Q6" s="20">
        <f t="shared" si="3"/>
        <v>98.16</v>
      </c>
      <c r="R6" s="20">
        <f t="shared" si="3"/>
        <v>2814</v>
      </c>
      <c r="S6" s="20">
        <f t="shared" si="3"/>
        <v>5022</v>
      </c>
      <c r="T6" s="20">
        <f t="shared" si="3"/>
        <v>590.74</v>
      </c>
      <c r="U6" s="20">
        <f t="shared" si="3"/>
        <v>8.5</v>
      </c>
      <c r="V6" s="20">
        <f t="shared" si="3"/>
        <v>355</v>
      </c>
      <c r="W6" s="20">
        <f t="shared" si="3"/>
        <v>0.28000000000000003</v>
      </c>
      <c r="X6" s="20">
        <f t="shared" si="3"/>
        <v>1267.8599999999999</v>
      </c>
      <c r="Y6" s="21">
        <f>IF(Y7="",NA(),Y7)</f>
        <v>33.9</v>
      </c>
      <c r="Z6" s="21">
        <f t="shared" ref="Z6:AH6" si="4">IF(Z7="",NA(),Z7)</f>
        <v>33.479999999999997</v>
      </c>
      <c r="AA6" s="21">
        <f t="shared" si="4"/>
        <v>34.71</v>
      </c>
      <c r="AB6" s="21">
        <f t="shared" si="4"/>
        <v>24.02</v>
      </c>
      <c r="AC6" s="21">
        <f t="shared" si="4"/>
        <v>24.88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9568.7199999999993</v>
      </c>
      <c r="BG6" s="21">
        <f t="shared" ref="BG6:BO6" si="7">IF(BG7="",NA(),BG7)</f>
        <v>8650.15</v>
      </c>
      <c r="BH6" s="21">
        <f t="shared" si="7"/>
        <v>8031.72</v>
      </c>
      <c r="BI6" s="21">
        <f t="shared" si="7"/>
        <v>7376.87</v>
      </c>
      <c r="BJ6" s="21">
        <f t="shared" si="7"/>
        <v>6335.99</v>
      </c>
      <c r="BK6" s="21">
        <f t="shared" si="7"/>
        <v>789.46</v>
      </c>
      <c r="BL6" s="21">
        <f t="shared" si="7"/>
        <v>826.83</v>
      </c>
      <c r="BM6" s="21">
        <f t="shared" si="7"/>
        <v>867.83</v>
      </c>
      <c r="BN6" s="21">
        <f t="shared" si="7"/>
        <v>791.76</v>
      </c>
      <c r="BO6" s="21">
        <f t="shared" si="7"/>
        <v>900.82</v>
      </c>
      <c r="BP6" s="20" t="str">
        <f>IF(BP7="","",IF(BP7="-","【-】","【"&amp;SUBSTITUTE(TEXT(BP7,"#,##0.00"),"-","△")&amp;"】"))</f>
        <v>【809.19】</v>
      </c>
      <c r="BQ6" s="21">
        <f>IF(BQ7="",NA(),BQ7)</f>
        <v>7.35</v>
      </c>
      <c r="BR6" s="21">
        <f t="shared" ref="BR6:BZ6" si="8">IF(BR7="",NA(),BR7)</f>
        <v>7.79</v>
      </c>
      <c r="BS6" s="21">
        <f t="shared" si="8"/>
        <v>7.14</v>
      </c>
      <c r="BT6" s="21">
        <f t="shared" si="8"/>
        <v>7.94</v>
      </c>
      <c r="BU6" s="21">
        <f t="shared" si="8"/>
        <v>7.91</v>
      </c>
      <c r="BV6" s="21">
        <f t="shared" si="8"/>
        <v>57.77</v>
      </c>
      <c r="BW6" s="21">
        <f t="shared" si="8"/>
        <v>57.31</v>
      </c>
      <c r="BX6" s="21">
        <f t="shared" si="8"/>
        <v>57.08</v>
      </c>
      <c r="BY6" s="21">
        <f t="shared" si="8"/>
        <v>56.26</v>
      </c>
      <c r="BZ6" s="21">
        <f t="shared" si="8"/>
        <v>52.94</v>
      </c>
      <c r="CA6" s="20" t="str">
        <f>IF(CA7="","",IF(CA7="-","【-】","【"&amp;SUBSTITUTE(TEXT(CA7,"#,##0.00"),"-","△")&amp;"】"))</f>
        <v>【57.02】</v>
      </c>
      <c r="CB6" s="21">
        <f>IF(CB7="",NA(),CB7)</f>
        <v>2130.92</v>
      </c>
      <c r="CC6" s="21">
        <f t="shared" ref="CC6:CK6" si="9">IF(CC7="",NA(),CC7)</f>
        <v>2047.26</v>
      </c>
      <c r="CD6" s="21">
        <f t="shared" si="9"/>
        <v>2258.5100000000002</v>
      </c>
      <c r="CE6" s="21">
        <f t="shared" si="9"/>
        <v>1999.25</v>
      </c>
      <c r="CF6" s="21">
        <f t="shared" si="9"/>
        <v>2046.39</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0">
        <f>IF(CM7="",NA(),CM7)</f>
        <v>0</v>
      </c>
      <c r="CN6" s="20">
        <f t="shared" ref="CN6:CV6" si="10">IF(CN7="",NA(),CN7)</f>
        <v>0</v>
      </c>
      <c r="CO6" s="20">
        <f t="shared" si="10"/>
        <v>0</v>
      </c>
      <c r="CP6" s="21" t="str">
        <f t="shared" si="10"/>
        <v>-</v>
      </c>
      <c r="CQ6" s="21" t="str">
        <f t="shared" si="10"/>
        <v>-</v>
      </c>
      <c r="CR6" s="21">
        <f t="shared" si="10"/>
        <v>50.68</v>
      </c>
      <c r="CS6" s="21">
        <f t="shared" si="10"/>
        <v>50.14</v>
      </c>
      <c r="CT6" s="21">
        <f t="shared" si="10"/>
        <v>54.83</v>
      </c>
      <c r="CU6" s="21">
        <f t="shared" si="10"/>
        <v>66.53</v>
      </c>
      <c r="CV6" s="21">
        <f t="shared" si="10"/>
        <v>52.35</v>
      </c>
      <c r="CW6" s="20" t="str">
        <f>IF(CW7="","",IF(CW7="-","【-】","【"&amp;SUBSTITUTE(TEXT(CW7,"#,##0.00"),"-","△")&amp;"】"))</f>
        <v>【52.55】</v>
      </c>
      <c r="CX6" s="21">
        <f>IF(CX7="",NA(),CX7)</f>
        <v>73.62</v>
      </c>
      <c r="CY6" s="21">
        <f t="shared" ref="CY6:DG6" si="11">IF(CY7="",NA(),CY7)</f>
        <v>76.08</v>
      </c>
      <c r="CZ6" s="21">
        <f t="shared" si="11"/>
        <v>75.59</v>
      </c>
      <c r="DA6" s="21">
        <f t="shared" si="11"/>
        <v>79.400000000000006</v>
      </c>
      <c r="DB6" s="21">
        <f t="shared" si="11"/>
        <v>79.72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33669</v>
      </c>
      <c r="D7" s="23">
        <v>47</v>
      </c>
      <c r="E7" s="23">
        <v>17</v>
      </c>
      <c r="F7" s="23">
        <v>5</v>
      </c>
      <c r="G7" s="23">
        <v>0</v>
      </c>
      <c r="H7" s="23" t="s">
        <v>98</v>
      </c>
      <c r="I7" s="23" t="s">
        <v>99</v>
      </c>
      <c r="J7" s="23" t="s">
        <v>100</v>
      </c>
      <c r="K7" s="23" t="s">
        <v>101</v>
      </c>
      <c r="L7" s="23" t="s">
        <v>102</v>
      </c>
      <c r="M7" s="23" t="s">
        <v>103</v>
      </c>
      <c r="N7" s="24" t="s">
        <v>104</v>
      </c>
      <c r="O7" s="24" t="s">
        <v>105</v>
      </c>
      <c r="P7" s="24">
        <v>7.16</v>
      </c>
      <c r="Q7" s="24">
        <v>98.16</v>
      </c>
      <c r="R7" s="24">
        <v>2814</v>
      </c>
      <c r="S7" s="24">
        <v>5022</v>
      </c>
      <c r="T7" s="24">
        <v>590.74</v>
      </c>
      <c r="U7" s="24">
        <v>8.5</v>
      </c>
      <c r="V7" s="24">
        <v>355</v>
      </c>
      <c r="W7" s="24">
        <v>0.28000000000000003</v>
      </c>
      <c r="X7" s="24">
        <v>1267.8599999999999</v>
      </c>
      <c r="Y7" s="24">
        <v>33.9</v>
      </c>
      <c r="Z7" s="24">
        <v>33.479999999999997</v>
      </c>
      <c r="AA7" s="24">
        <v>34.71</v>
      </c>
      <c r="AB7" s="24">
        <v>24.02</v>
      </c>
      <c r="AC7" s="24">
        <v>24.88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9568.7199999999993</v>
      </c>
      <c r="BG7" s="24">
        <v>8650.15</v>
      </c>
      <c r="BH7" s="24">
        <v>8031.72</v>
      </c>
      <c r="BI7" s="24">
        <v>7376.87</v>
      </c>
      <c r="BJ7" s="24">
        <v>6335.99</v>
      </c>
      <c r="BK7" s="24">
        <v>789.46</v>
      </c>
      <c r="BL7" s="24">
        <v>826.83</v>
      </c>
      <c r="BM7" s="24">
        <v>867.83</v>
      </c>
      <c r="BN7" s="24">
        <v>791.76</v>
      </c>
      <c r="BO7" s="24">
        <v>900.82</v>
      </c>
      <c r="BP7" s="24">
        <v>809.19</v>
      </c>
      <c r="BQ7" s="24">
        <v>7.35</v>
      </c>
      <c r="BR7" s="24">
        <v>7.79</v>
      </c>
      <c r="BS7" s="24">
        <v>7.14</v>
      </c>
      <c r="BT7" s="24">
        <v>7.94</v>
      </c>
      <c r="BU7" s="24">
        <v>7.91</v>
      </c>
      <c r="BV7" s="24">
        <v>57.77</v>
      </c>
      <c r="BW7" s="24">
        <v>57.31</v>
      </c>
      <c r="BX7" s="24">
        <v>57.08</v>
      </c>
      <c r="BY7" s="24">
        <v>56.26</v>
      </c>
      <c r="BZ7" s="24">
        <v>52.94</v>
      </c>
      <c r="CA7" s="24">
        <v>57.02</v>
      </c>
      <c r="CB7" s="24">
        <v>2130.92</v>
      </c>
      <c r="CC7" s="24">
        <v>2047.26</v>
      </c>
      <c r="CD7" s="24">
        <v>2258.5100000000002</v>
      </c>
      <c r="CE7" s="24">
        <v>1999.25</v>
      </c>
      <c r="CF7" s="24">
        <v>2046.39</v>
      </c>
      <c r="CG7" s="24">
        <v>274.35000000000002</v>
      </c>
      <c r="CH7" s="24">
        <v>273.52</v>
      </c>
      <c r="CI7" s="24">
        <v>274.99</v>
      </c>
      <c r="CJ7" s="24">
        <v>282.08999999999997</v>
      </c>
      <c r="CK7" s="24">
        <v>303.27999999999997</v>
      </c>
      <c r="CL7" s="24">
        <v>273.68</v>
      </c>
      <c r="CM7" s="24">
        <v>0</v>
      </c>
      <c r="CN7" s="24">
        <v>0</v>
      </c>
      <c r="CO7" s="24">
        <v>0</v>
      </c>
      <c r="CP7" s="24" t="s">
        <v>104</v>
      </c>
      <c r="CQ7" s="24" t="s">
        <v>104</v>
      </c>
      <c r="CR7" s="24">
        <v>50.68</v>
      </c>
      <c r="CS7" s="24">
        <v>50.14</v>
      </c>
      <c r="CT7" s="24">
        <v>54.83</v>
      </c>
      <c r="CU7" s="24">
        <v>66.53</v>
      </c>
      <c r="CV7" s="24">
        <v>52.35</v>
      </c>
      <c r="CW7" s="24">
        <v>52.55</v>
      </c>
      <c r="CX7" s="24">
        <v>73.62</v>
      </c>
      <c r="CY7" s="24">
        <v>76.08</v>
      </c>
      <c r="CZ7" s="24">
        <v>75.59</v>
      </c>
      <c r="DA7" s="24">
        <v>79.400000000000006</v>
      </c>
      <c r="DB7" s="24">
        <v>79.72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 </cp:lastModifiedBy>
  <dcterms:created xsi:type="dcterms:W3CDTF">2023-12-12T02:52:08Z</dcterms:created>
  <dcterms:modified xsi:type="dcterms:W3CDTF">2024-01-26T07:27:49Z</dcterms:modified>
  <cp:category>
  </cp:category>
</cp:coreProperties>
</file>