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nitta9693\Desktop\20 西和賀町\【経営比較分析表】2022_033669_46_010\"/>
    </mc:Choice>
  </mc:AlternateContent>
  <xr:revisionPtr revIDLastSave="0" documentId="13_ncr:1_{9991C0C8-204C-4C99-8143-7C5ACF8AC771}" xr6:coauthVersionLast="45" xr6:coauthVersionMax="45" xr10:uidLastSave="{00000000-0000-0000-0000-000000000000}"/>
  <workbookProtection workbookAlgorithmName="SHA-512" workbookHashValue="++IKhFyqq2rVwzkf9D+KEJ/hH/Qp9ECXu09gvJrK+bP3dI8AbqhgDZyBDSaRZBVsKYO1Ow9lCm1w98joXpE1Eg==" workbookSaltValue="dfNKOqna4S+4UGJidoCPnQ==" workbookSpinCount="100000" lockStructure="1"/>
  <bookViews>
    <workbookView xWindow="780" yWindow="285" windowWidth="15045" windowHeight="1531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<sst xmlns="http://schemas.openxmlformats.org/spreadsheetml/2006/main" count="228" uniqueCount="114">
  <si>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</si>
  <si>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</si>
  <si>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</si>
  <si>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</si>
  <si>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</si>
  <si>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</si>
  <si>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</si>
  <si>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</si>
  <si>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</si>
  <si>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</si>
  <si>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</si>
  <si>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</si>
  <si>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</si>
  <si>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</si>
  <si>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</si>
  <si>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</si>
  <si>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</si>
  <si>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</si>
  <si>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</si>
  <si>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</si>
  <si>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</si>
  <si>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</si>
  <si>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</si>
  <si>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</si>
  <si>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</si>
  <si>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</si>
  <si>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</si>
  <si>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</si>
  <si>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</si>
  <si>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</si>
  <si>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</si>
  <si>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</si>
  <si>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</si>
  <si>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</si>
  <si>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</si>
  <si>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</si>
  <si>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</si>
  <si>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</si>
  <si>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</si>
  <si>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</si>
  <si>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</si>
  <si>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</si>
  <si>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</si>
  <si>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</si>
  <si>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</si>
  <si>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</si>
  <si>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</si>
  <si>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</si>
  <si>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</si>
  <si>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</si>
  <si>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</si>
  <si>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</si>
  <si>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</si>
  <si>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</si>
  <si>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</si>
  <si>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</si>
  <si>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</si>
  <si>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</si>
  <si>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</si>
  <si>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</si>
  <si>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</si>
  <si>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</si>
  <si>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</si>
  <si>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</si>
  <si>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</si>
  <si>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</si>
  <si>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</si>
  <si>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</si>
  <si>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</si>
  <si>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</si>
  <si>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</si>
  <si>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</si>
  <si>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</si>
  <si>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</si>
  <si>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</si>
  <si>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</si>
  <si>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</si>
  <si>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</si>
  <si>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</si>
  <si>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</si>
  <si>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</si>
  <si>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</si>
  <si>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</si>
  <si>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</si>
  <si>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</si>
  <si>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</si>
  <si>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</si>
  <si>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</si>
  <si>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</si>
  <si>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</si>
  <si>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</si>
  <si>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</si>
  <si>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</si>
  <si>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</si>
  <si>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</si>
  <si>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</si>
  <si>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</si>
  <si>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</si>
  <si>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</si>
  <si>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</si>
  <si>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</si>
  <si>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</si>
  <si>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</si>
  <si>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</si>
  <si>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</si>
  <si>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</si>
  <si>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</si>
  <si>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</si>
  <si>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</si>
  <si>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</si>
  <si>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</si>
  <si>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安全で安心な水を町民に提供していくのは水道事業の使命であるが、人口減少に伴う収入減、現在施設の老朽化に伴う設備投資、頻発する災害への耐震化対応、民間の知識等の活用など諸課題は多い。
　当面は、内部資金留保も見据えた料金改定、経費圧縮が最大の課題であると認識している。</t>
    <phoneticPr fontId="4"/>
  </si>
  <si>
    <t xml:space="preserve">　本町の水道事業は、平成30年３月に町内にあった二つの簡易水道事業を統合し、同時に上水道事業の認可を取得、併せて、公営企業法に基づく全部適用事業として、公営企業会計への移行などを果たし、現在運営、維持管理にあたっている。
　平成30年度決算及び令和元年度決算において純損失額を計上しており、公営企業会計移行後５年目となる令和４年度決算においても50,422千円の純損失額を計上した。当年度未処理欠損金も昨年度から比較して増額し、令和４年度末で717,115千円となった。
　要因としては、人口減少に伴い給水人口も減少し、その結果給水収益が昨年度に比較して減少しているにも関わらず、多額の減価償却費を負担しなければならないためである。
　本来、水道事業は独立採算での事業推進が求められているが、年々減少していく給水収益だけでは設備投資・維持更新がままならず、一般会計からの繰出金等を充当することで事業運営を行っているところである。
　このような状況の中、収支の改善を図るためには、料金改定と併せて、より経費圧縮に向けた取組及び料金滞納の解消が急務の課題であり、料金については令和４年度末に水道料金検討委員会を立ち上げ、適正な料金のあり方の検討を開始したところである。
　また、経常経費についても見直しを図り、コストカットを進めていかなければならない。 </t>
    <rPh sb="432" eb="433">
      <t>ハカ</t>
    </rPh>
    <rPh sb="479" eb="481">
      <t>リョウキン</t>
    </rPh>
    <rPh sb="486" eb="488">
      <t>レイワ</t>
    </rPh>
    <rPh sb="489" eb="491">
      <t>ネンド</t>
    </rPh>
    <rPh sb="491" eb="492">
      <t>マツ</t>
    </rPh>
    <rPh sb="493" eb="495">
      <t>スイドウ</t>
    </rPh>
    <rPh sb="495" eb="497">
      <t>リョウキン</t>
    </rPh>
    <rPh sb="497" eb="499">
      <t>ケントウ</t>
    </rPh>
    <rPh sb="499" eb="502">
      <t>イインカイ</t>
    </rPh>
    <rPh sb="503" eb="504">
      <t>タ</t>
    </rPh>
    <rPh sb="505" eb="506">
      <t>ア</t>
    </rPh>
    <rPh sb="508" eb="510">
      <t>テキセイ</t>
    </rPh>
    <rPh sb="511" eb="513">
      <t>リョウキン</t>
    </rPh>
    <rPh sb="516" eb="517">
      <t>カタ</t>
    </rPh>
    <rPh sb="518" eb="520">
      <t>ケントウ</t>
    </rPh>
    <rPh sb="521" eb="523">
      <t>カイシ</t>
    </rPh>
    <phoneticPr fontId="4"/>
  </si>
  <si>
    <t>　統合前の二つの簡易水道設備のうち、旧湯田地区については、統合整備事業により老朽管と施設設備更新はほぼ終了したところである。しかし、旧沢内地区の更新作業が今後に控えている。
　令和４年度においては、水道台帳とアセットマネジメント(３Ｃ)を作成し、水道事業の現況と現在の事業を継続した場合の将来予測についての基礎的なデータが出揃ったところである。今後、水道事業を持続可能な事業としていくため、アセットマネジメント（４Ｄ）を行う計画とし、その際には、多大な設備投資となることが予想されるが、給水人口の減少を見据え、給水エリアごとの供給コストを的確に把握し、スペックダウンやダウンサイジングを検討しながら、計画的に施設更新していく必要があると考えている。</t>
    <rPh sb="99" eb="101">
      <t>スイドウ</t>
    </rPh>
    <rPh sb="101" eb="103">
      <t>ダイチョウ</t>
    </rPh>
    <rPh sb="119" eb="121">
      <t>サクセイ</t>
    </rPh>
    <rPh sb="123" eb="125">
      <t>スイドウ</t>
    </rPh>
    <rPh sb="125" eb="127">
      <t>ジギョウ</t>
    </rPh>
    <rPh sb="128" eb="130">
      <t>ゲンキョウ</t>
    </rPh>
    <rPh sb="131" eb="133">
      <t>ゲンザイ</t>
    </rPh>
    <rPh sb="134" eb="136">
      <t>ジギョウ</t>
    </rPh>
    <rPh sb="137" eb="139">
      <t>ケイゾク</t>
    </rPh>
    <rPh sb="141" eb="143">
      <t>バアイ</t>
    </rPh>
    <rPh sb="144" eb="146">
      <t>ショウライ</t>
    </rPh>
    <rPh sb="146" eb="148">
      <t>ヨソク</t>
    </rPh>
    <rPh sb="153" eb="156">
      <t>キソテキ</t>
    </rPh>
    <rPh sb="161" eb="163">
      <t>デソロ</t>
    </rPh>
    <rPh sb="172" eb="174">
      <t>コンゴ</t>
    </rPh>
    <rPh sb="175" eb="177">
      <t>スイドウ</t>
    </rPh>
    <rPh sb="177" eb="179">
      <t>ジギョウ</t>
    </rPh>
    <rPh sb="210" eb="211">
      <t>オコナ</t>
    </rPh>
    <rPh sb="212" eb="214">
      <t>ケイカク</t>
    </rPh>
    <rPh sb="219" eb="220">
      <t>サイ</t>
    </rPh>
    <rPh sb="300" eb="303">
      <t>ケイカクテキ</t>
    </rPh>
    <rPh sb="318" eb="31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</si>
</sst>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0.44</c:v>
                </c:pt>
                <c:pt idx="1">
                  <c:v>0</c:v>
                </c:pt>
                <c:pt idx="2" formatCode="#,##0.00;&quot;△&quot;#,##0.00;&quot;-&quot;">
                  <c:v>0.53</c:v>
                </c:pt>
                <c:pt idx="3" formatCode="#,##0.00;&quot;△&quot;#,##0.00;&quot;-&quot;">
                  <c:v>0.02</c:v>
                </c:pt>
                <c:pt idx="4">
                  <c:v>0</c:v>
                </c:pt>
              </c:numCache>
            </c:numRef>
          </c:val>
          <c:extLst>
            <c:ext xmlns:c16="http://schemas.microsoft.com/office/drawing/2014/chart" uri="{C3380CC4-5D6E-409C-BE32-E72D297353CC}">
              <c16:uniqueId val="{00000000-F270-4BDB-81F6-134CC29C95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0.35</c:v>
                </c:pt>
              </c:numCache>
            </c:numRef>
          </c:val>
          <c:smooth val="0"/>
          <c:extLst>
            <c:ext xmlns:c16="http://schemas.microsoft.com/office/drawing/2014/chart" uri="{C3380CC4-5D6E-409C-BE32-E72D297353CC}">
              <c16:uniqueId val="{00000001-F270-4BDB-81F6-134CC29C95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46.08</c:v>
                </c:pt>
                <c:pt idx="1">
                  <c:v>45.67</c:v>
                </c:pt>
                <c:pt idx="2">
                  <c:v>66.78</c:v>
                </c:pt>
                <c:pt idx="3">
                  <c:v>72.72</c:v>
                </c:pt>
                <c:pt idx="4">
                  <c:v>65.349999999999994</c:v>
                </c:pt>
              </c:numCache>
            </c:numRef>
          </c:val>
          <c:extLst>
            <c:ext xmlns:c16="http://schemas.microsoft.com/office/drawing/2014/chart" uri="{C3380CC4-5D6E-409C-BE32-E72D297353CC}">
              <c16:uniqueId val="{00000000-04AF-4F99-B79F-1037E59CA7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41.14</c:v>
                </c:pt>
              </c:numCache>
            </c:numRef>
          </c:val>
          <c:smooth val="0"/>
          <c:extLst>
            <c:ext xmlns:c16="http://schemas.microsoft.com/office/drawing/2014/chart" uri="{C3380CC4-5D6E-409C-BE32-E72D297353CC}">
              <c16:uniqueId val="{00000001-04AF-4F99-B79F-1037E59CA7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95.75</c:v>
                </c:pt>
                <c:pt idx="1">
                  <c:v>93.9</c:v>
                </c:pt>
                <c:pt idx="2">
                  <c:v>67.11</c:v>
                </c:pt>
                <c:pt idx="3">
                  <c:v>61.14</c:v>
                </c:pt>
                <c:pt idx="4">
                  <c:v>64.239999999999995</c:v>
                </c:pt>
              </c:numCache>
            </c:numRef>
          </c:val>
          <c:extLst>
            <c:ext xmlns:c16="http://schemas.microsoft.com/office/drawing/2014/chart" uri="{C3380CC4-5D6E-409C-BE32-E72D297353CC}">
              <c16:uniqueId val="{00000000-0E7E-4D0B-B1D0-4CF029BAE0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70.42</c:v>
                </c:pt>
              </c:numCache>
            </c:numRef>
          </c:val>
          <c:smooth val="0"/>
          <c:extLst>
            <c:ext xmlns:c16="http://schemas.microsoft.com/office/drawing/2014/chart" uri="{C3380CC4-5D6E-409C-BE32-E72D297353CC}">
              <c16:uniqueId val="{00000001-0E7E-4D0B-B1D0-4CF029BAE0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64.790000000000006</c:v>
                </c:pt>
                <c:pt idx="1">
                  <c:v>45.62</c:v>
                </c:pt>
                <c:pt idx="2">
                  <c:v>45.96</c:v>
                </c:pt>
                <c:pt idx="3">
                  <c:v>87.28</c:v>
                </c:pt>
                <c:pt idx="4">
                  <c:v>86.85</c:v>
                </c:pt>
              </c:numCache>
            </c:numRef>
          </c:val>
          <c:extLst>
            <c:ext xmlns:c16="http://schemas.microsoft.com/office/drawing/2014/chart" uri="{C3380CC4-5D6E-409C-BE32-E72D297353CC}">
              <c16:uniqueId val="{00000000-FF75-412C-86A1-48F478FF04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106.93</c:v>
                </c:pt>
              </c:numCache>
            </c:numRef>
          </c:val>
          <c:smooth val="0"/>
          <c:extLst>
            <c:ext xmlns:c16="http://schemas.microsoft.com/office/drawing/2014/chart" uri="{C3380CC4-5D6E-409C-BE32-E72D297353CC}">
              <c16:uniqueId val="{00000001-FF75-412C-86A1-48F478FF04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4.01</c:v>
                </c:pt>
                <c:pt idx="1">
                  <c:v>7.8</c:v>
                </c:pt>
                <c:pt idx="2">
                  <c:v>11.34</c:v>
                </c:pt>
                <c:pt idx="3">
                  <c:v>14.84</c:v>
                </c:pt>
                <c:pt idx="4">
                  <c:v>18.23</c:v>
                </c:pt>
              </c:numCache>
            </c:numRef>
          </c:val>
          <c:extLst>
            <c:ext xmlns:c16="http://schemas.microsoft.com/office/drawing/2014/chart" uri="{C3380CC4-5D6E-409C-BE32-E72D297353CC}">
              <c16:uniqueId val="{00000000-F11B-4F46-8F08-B5EBA89C16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52.14</c:v>
                </c:pt>
              </c:numCache>
            </c:numRef>
          </c:val>
          <c:smooth val="0"/>
          <c:extLst>
            <c:ext xmlns:c16="http://schemas.microsoft.com/office/drawing/2014/chart" uri="{C3380CC4-5D6E-409C-BE32-E72D297353CC}">
              <c16:uniqueId val="{00000001-F11B-4F46-8F08-B5EBA89C16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27.45</c:v>
                </c:pt>
                <c:pt idx="1">
                  <c:v>26.62</c:v>
                </c:pt>
                <c:pt idx="2">
                  <c:v>26.62</c:v>
                </c:pt>
                <c:pt idx="3">
                  <c:v>26.91</c:v>
                </c:pt>
                <c:pt idx="4">
                  <c:v>27.08</c:v>
                </c:pt>
              </c:numCache>
            </c:numRef>
          </c:val>
          <c:extLst>
            <c:ext xmlns:c16="http://schemas.microsoft.com/office/drawing/2014/chart" uri="{C3380CC4-5D6E-409C-BE32-E72D297353CC}">
              <c16:uniqueId val="{00000000-AB31-4520-B7BD-288F30E439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21.01</c:v>
                </c:pt>
              </c:numCache>
            </c:numRef>
          </c:val>
          <c:smooth val="0"/>
          <c:extLst>
            <c:ext xmlns:c16="http://schemas.microsoft.com/office/drawing/2014/chart" uri="{C3380CC4-5D6E-409C-BE32-E72D297353CC}">
              <c16:uniqueId val="{00000001-AB31-4520-B7BD-288F30E439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132.53</c:v>
                </c:pt>
                <c:pt idx="1">
                  <c:v>344.58</c:v>
                </c:pt>
                <c:pt idx="2">
                  <c:v>546.54</c:v>
                </c:pt>
                <c:pt idx="3">
                  <c:v>573.80999999999995</c:v>
                </c:pt>
                <c:pt idx="4">
                  <c:v>649.28</c:v>
                </c:pt>
              </c:numCache>
            </c:numRef>
          </c:val>
          <c:extLst>
            <c:ext xmlns:c16="http://schemas.microsoft.com/office/drawing/2014/chart" uri="{C3380CC4-5D6E-409C-BE32-E72D297353CC}">
              <c16:uniqueId val="{00000000-48B9-4BB5-97D7-B30586E5AB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20.41</c:v>
                </c:pt>
              </c:numCache>
            </c:numRef>
          </c:val>
          <c:smooth val="0"/>
          <c:extLst>
            <c:ext xmlns:c16="http://schemas.microsoft.com/office/drawing/2014/chart" uri="{C3380CC4-5D6E-409C-BE32-E72D297353CC}">
              <c16:uniqueId val="{00000001-48B9-4BB5-97D7-B30586E5AB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61.81</c:v>
                </c:pt>
                <c:pt idx="1">
                  <c:v>74.790000000000006</c:v>
                </c:pt>
                <c:pt idx="2">
                  <c:v>40.799999999999997</c:v>
                </c:pt>
                <c:pt idx="3">
                  <c:v>45.77</c:v>
                </c:pt>
                <c:pt idx="4">
                  <c:v>44.71</c:v>
                </c:pt>
              </c:numCache>
            </c:numRef>
          </c:val>
          <c:extLst>
            <c:ext xmlns:c16="http://schemas.microsoft.com/office/drawing/2014/chart" uri="{C3380CC4-5D6E-409C-BE32-E72D297353CC}">
              <c16:uniqueId val="{00000000-25F5-4FFA-91E6-03939DD729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345.42</c:v>
                </c:pt>
              </c:numCache>
            </c:numRef>
          </c:val>
          <c:smooth val="0"/>
          <c:extLst>
            <c:ext xmlns:c16="http://schemas.microsoft.com/office/drawing/2014/chart" uri="{C3380CC4-5D6E-409C-BE32-E72D297353CC}">
              <c16:uniqueId val="{00000001-25F5-4FFA-91E6-03939DD729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3914</c:v>
                </c:pt>
                <c:pt idx="1">
                  <c:v>3863.31</c:v>
                </c:pt>
                <c:pt idx="2">
                  <c:v>3771.1</c:v>
                </c:pt>
                <c:pt idx="3">
                  <c:v>3426.28</c:v>
                </c:pt>
                <c:pt idx="4">
                  <c:v>3256.13</c:v>
                </c:pt>
              </c:numCache>
            </c:numRef>
          </c:val>
          <c:extLst>
            <c:ext xmlns:c16="http://schemas.microsoft.com/office/drawing/2014/chart" uri="{C3380CC4-5D6E-409C-BE32-E72D297353CC}">
              <c16:uniqueId val="{00000000-DD67-42AC-BE96-EFCE3A2E28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631.39</c:v>
                </c:pt>
              </c:numCache>
            </c:numRef>
          </c:val>
          <c:smooth val="0"/>
          <c:extLst>
            <c:ext xmlns:c16="http://schemas.microsoft.com/office/drawing/2014/chart" uri="{C3380CC4-5D6E-409C-BE32-E72D297353CC}">
              <c16:uniqueId val="{00000001-DD67-42AC-BE96-EFCE3A2E28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30.89</c:v>
                </c:pt>
                <c:pt idx="1">
                  <c:v>30.37</c:v>
                </c:pt>
                <c:pt idx="2">
                  <c:v>32.409999999999997</c:v>
                </c:pt>
                <c:pt idx="3">
                  <c:v>32.53</c:v>
                </c:pt>
                <c:pt idx="4">
                  <c:v>32.24</c:v>
                </c:pt>
              </c:numCache>
            </c:numRef>
          </c:val>
          <c:extLst>
            <c:ext xmlns:c16="http://schemas.microsoft.com/office/drawing/2014/chart" uri="{C3380CC4-5D6E-409C-BE32-E72D297353CC}">
              <c16:uniqueId val="{00000000-FFBC-4B23-94D2-382DADF164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76.55</c:v>
                </c:pt>
              </c:numCache>
            </c:numRef>
          </c:val>
          <c:smooth val="0"/>
          <c:extLst>
            <c:ext xmlns:c16="http://schemas.microsoft.com/office/drawing/2014/chart" uri="{C3380CC4-5D6E-409C-BE32-E72D297353CC}">
              <c16:uniqueId val="{00000001-FFBC-4B23-94D2-382DADF164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605.71</c:v>
                </c:pt>
                <c:pt idx="1">
                  <c:v>615.25</c:v>
                </c:pt>
                <c:pt idx="2">
                  <c:v>580.95000000000005</c:v>
                </c:pt>
                <c:pt idx="3">
                  <c:v>581.85</c:v>
                </c:pt>
                <c:pt idx="4">
                  <c:v>587.45000000000005</c:v>
                </c:pt>
              </c:numCache>
            </c:numRef>
          </c:val>
          <c:extLst>
            <c:ext xmlns:c16="http://schemas.microsoft.com/office/drawing/2014/chart" uri="{C3380CC4-5D6E-409C-BE32-E72D297353CC}">
              <c16:uniqueId val="{00000000-49A2-470F-B590-D54E1BCC85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269.25</c:v>
                </c:pt>
              </c:numCache>
            </c:numRef>
          </c:val>
          <c:smooth val="0"/>
          <c:extLst>
            <c:ext xmlns:c16="http://schemas.microsoft.com/office/drawing/2014/chart" uri="{C3380CC4-5D6E-409C-BE32-E72D297353CC}">
              <c16:uniqueId val="{00000001-49A2-470F-B590-D54E1BCC85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西和賀町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5022</v>
      </c>
      <c r="AM8" s="45"/>
      <c r="AN8" s="45"/>
      <c r="AO8" s="45"/>
      <c r="AP8" s="45"/>
      <c r="AQ8" s="45"/>
      <c r="AR8" s="45"/>
      <c r="AS8" s="45"/>
      <c r="AT8" s="46">
        <f>データ!$S$6</f>
        <v>590.74</v>
      </c>
      <c r="AU8" s="47"/>
      <c r="AV8" s="47"/>
      <c r="AW8" s="47"/>
      <c r="AX8" s="47"/>
      <c r="AY8" s="47"/>
      <c r="AZ8" s="47"/>
      <c r="BA8" s="47"/>
      <c r="BB8" s="48">
        <f>データ!$T$6</f>
        <v>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45.03</v>
      </c>
      <c r="J10" s="47"/>
      <c r="K10" s="47"/>
      <c r="L10" s="47"/>
      <c r="M10" s="47"/>
      <c r="N10" s="47"/>
      <c r="O10" s="81"/>
      <c r="P10" s="48">
        <f>データ!$P$6</f>
        <v>98.59</v>
      </c>
      <c r="Q10" s="48"/>
      <c r="R10" s="48"/>
      <c r="S10" s="48"/>
      <c r="T10" s="48"/>
      <c r="U10" s="48"/>
      <c r="V10" s="48"/>
      <c r="W10" s="45">
        <f>データ!$Q$6</f>
        <v>3245</v>
      </c>
      <c r="X10" s="45"/>
      <c r="Y10" s="45"/>
      <c r="Z10" s="45"/>
      <c r="AA10" s="45"/>
      <c r="AB10" s="45"/>
      <c r="AC10" s="45"/>
      <c r="AD10" s="2"/>
      <c r="AE10" s="2"/>
      <c r="AF10" s="2"/>
      <c r="AG10" s="2"/>
      <c r="AH10" s="2"/>
      <c r="AI10" s="2"/>
      <c r="AJ10" s="2"/>
      <c r="AK10" s="2"/>
      <c r="AL10" s="45">
        <f>データ!$U$6</f>
        <v>4891</v>
      </c>
      <c r="AM10" s="45"/>
      <c r="AN10" s="45"/>
      <c r="AO10" s="45"/>
      <c r="AP10" s="45"/>
      <c r="AQ10" s="45"/>
      <c r="AR10" s="45"/>
      <c r="AS10" s="45"/>
      <c r="AT10" s="46">
        <f>データ!$V$6</f>
        <v>106.38</v>
      </c>
      <c r="AU10" s="47"/>
      <c r="AV10" s="47"/>
      <c r="AW10" s="47"/>
      <c r="AX10" s="47"/>
      <c r="AY10" s="47"/>
      <c r="AZ10" s="47"/>
      <c r="BA10" s="47"/>
      <c r="BB10" s="48">
        <f>データ!$W$6</f>
        <v>45.98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P96h6NT36yqHWH43lT7KdTSIysUM23hiLD85ml+lcnleiOTOv3+0XT5bMz6jJNeVsSQh4tDRZ3BqwjdKc9tvQ==" saltValue="E/fAso8Es970aHlY1jQc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33669</v>
      </c>
      <c r="D6" s="20">
        <f t="shared" si="3"/>
        <v>46</v>
      </c>
      <c r="E6" s="20">
        <f t="shared" si="3"/>
        <v>1</v>
      </c>
      <c r="F6" s="20">
        <f t="shared" si="3"/>
        <v>0</v>
      </c>
      <c r="G6" s="20">
        <f t="shared" si="3"/>
        <v>1</v>
      </c>
      <c r="H6" s="20" t="str">
        <f t="shared" si="3"/>
        <v>岩手県　西和賀町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45.03</v>
      </c>
      <c r="P6" s="21">
        <f t="shared" si="3"/>
        <v>98.59</v>
      </c>
      <c r="Q6" s="21">
        <f t="shared" si="3"/>
        <v>3245</v>
      </c>
      <c r="R6" s="21">
        <f t="shared" si="3"/>
        <v>5022</v>
      </c>
      <c r="S6" s="21">
        <f t="shared" si="3"/>
        <v>590.74</v>
      </c>
      <c r="T6" s="21">
        <f t="shared" si="3"/>
        <v>8.5</v>
      </c>
      <c r="U6" s="21">
        <f t="shared" si="3"/>
        <v>4891</v>
      </c>
      <c r="V6" s="21">
        <f t="shared" si="3"/>
        <v>106.38</v>
      </c>
      <c r="W6" s="21">
        <f t="shared" si="3"/>
        <v>45.98</v>
      </c>
      <c r="X6" s="22">
        <f>IF(X7="",NA(),X7)</f>
        <v>64.790000000000006</v>
      </c>
      <c r="Y6" s="22">
        <f t="shared" ref="Y6:AG6" si="4">IF(Y7="",NA(),Y7)</f>
        <v>45.62</v>
      </c>
      <c r="Z6" s="22">
        <f t="shared" si="4"/>
        <v>45.96</v>
      </c>
      <c r="AA6" s="22">
        <f t="shared" si="4"/>
        <v>87.28</v>
      </c>
      <c r="AB6" s="22">
        <f t="shared" si="4"/>
        <v>86.85</v>
      </c>
      <c r="AC6" s="22">
        <f t="shared" si="4"/>
        <v>103.81</v>
      </c>
      <c r="AD6" s="22">
        <f t="shared" si="4"/>
        <v>104.35</v>
      </c>
      <c r="AE6" s="22">
        <f t="shared" si="4"/>
        <v>105.34</v>
      </c>
      <c r="AF6" s="22">
        <f t="shared" si="4"/>
        <v>105.77</v>
      </c>
      <c r="AG6" s="22">
        <f t="shared" si="4"/>
        <v>106.93</v>
      </c>
      <c r="AH6" s="21" t="str">
        <f>IF(AH7="","",IF(AH7="-","【-】","【"&amp;SUBSTITUTE(TEXT(AH7,"#,##0.00"),"-","△")&amp;"】"))</f>
        <v>【108.70】</v>
      </c>
      <c r="AI6" s="22">
        <f>IF(AI7="",NA(),AI7)</f>
        <v>132.53</v>
      </c>
      <c r="AJ6" s="22">
        <f t="shared" ref="AJ6:AR6" si="5">IF(AJ7="",NA(),AJ7)</f>
        <v>344.58</v>
      </c>
      <c r="AK6" s="22">
        <f t="shared" si="5"/>
        <v>546.54</v>
      </c>
      <c r="AL6" s="22">
        <f t="shared" si="5"/>
        <v>573.80999999999995</v>
      </c>
      <c r="AM6" s="22">
        <f t="shared" si="5"/>
        <v>649.28</v>
      </c>
      <c r="AN6" s="22">
        <f t="shared" si="5"/>
        <v>25.66</v>
      </c>
      <c r="AO6" s="22">
        <f t="shared" si="5"/>
        <v>21.69</v>
      </c>
      <c r="AP6" s="22">
        <f t="shared" si="5"/>
        <v>24.04</v>
      </c>
      <c r="AQ6" s="22">
        <f t="shared" si="5"/>
        <v>28.03</v>
      </c>
      <c r="AR6" s="22">
        <f t="shared" si="5"/>
        <v>20.41</v>
      </c>
      <c r="AS6" s="21" t="str">
        <f>IF(AS7="","",IF(AS7="-","【-】","【"&amp;SUBSTITUTE(TEXT(AS7,"#,##0.00"),"-","△")&amp;"】"))</f>
        <v>【1.34】</v>
      </c>
      <c r="AT6" s="22">
        <f>IF(AT7="",NA(),AT7)</f>
        <v>61.81</v>
      </c>
      <c r="AU6" s="22">
        <f t="shared" ref="AU6:BC6" si="6">IF(AU7="",NA(),AU7)</f>
        <v>74.790000000000006</v>
      </c>
      <c r="AV6" s="22">
        <f t="shared" si="6"/>
        <v>40.799999999999997</v>
      </c>
      <c r="AW6" s="22">
        <f t="shared" si="6"/>
        <v>45.77</v>
      </c>
      <c r="AX6" s="22">
        <f t="shared" si="6"/>
        <v>44.71</v>
      </c>
      <c r="AY6" s="22">
        <f t="shared" si="6"/>
        <v>300.14</v>
      </c>
      <c r="AZ6" s="22">
        <f t="shared" si="6"/>
        <v>301.04000000000002</v>
      </c>
      <c r="BA6" s="22">
        <f t="shared" si="6"/>
        <v>305.08</v>
      </c>
      <c r="BB6" s="22">
        <f t="shared" si="6"/>
        <v>305.33999999999997</v>
      </c>
      <c r="BC6" s="22">
        <f t="shared" si="6"/>
        <v>345.42</v>
      </c>
      <c r="BD6" s="21" t="str">
        <f>IF(BD7="","",IF(BD7="-","【-】","【"&amp;SUBSTITUTE(TEXT(BD7,"#,##0.00"),"-","△")&amp;"】"))</f>
        <v>【252.29】</v>
      </c>
      <c r="BE6" s="22">
        <f>IF(BE7="",NA(),BE7)</f>
        <v>3914</v>
      </c>
      <c r="BF6" s="22">
        <f t="shared" ref="BF6:BN6" si="7">IF(BF7="",NA(),BF7)</f>
        <v>3863.31</v>
      </c>
      <c r="BG6" s="22">
        <f t="shared" si="7"/>
        <v>3771.1</v>
      </c>
      <c r="BH6" s="22">
        <f t="shared" si="7"/>
        <v>3426.28</v>
      </c>
      <c r="BI6" s="22">
        <f t="shared" si="7"/>
        <v>3256.13</v>
      </c>
      <c r="BJ6" s="22">
        <f t="shared" si="7"/>
        <v>566.65</v>
      </c>
      <c r="BK6" s="22">
        <f t="shared" si="7"/>
        <v>551.62</v>
      </c>
      <c r="BL6" s="22">
        <f t="shared" si="7"/>
        <v>585.59</v>
      </c>
      <c r="BM6" s="22">
        <f t="shared" si="7"/>
        <v>561.34</v>
      </c>
      <c r="BN6" s="22">
        <f t="shared" si="7"/>
        <v>631.39</v>
      </c>
      <c r="BO6" s="21" t="str">
        <f>IF(BO7="","",IF(BO7="-","【-】","【"&amp;SUBSTITUTE(TEXT(BO7,"#,##0.00"),"-","△")&amp;"】"))</f>
        <v>【268.07】</v>
      </c>
      <c r="BP6" s="22">
        <f>IF(BP7="",NA(),BP7)</f>
        <v>30.89</v>
      </c>
      <c r="BQ6" s="22">
        <f t="shared" ref="BQ6:BY6" si="8">IF(BQ7="",NA(),BQ7)</f>
        <v>30.37</v>
      </c>
      <c r="BR6" s="22">
        <f t="shared" si="8"/>
        <v>32.409999999999997</v>
      </c>
      <c r="BS6" s="22">
        <f t="shared" si="8"/>
        <v>32.53</v>
      </c>
      <c r="BT6" s="22">
        <f t="shared" si="8"/>
        <v>32.24</v>
      </c>
      <c r="BU6" s="22">
        <f t="shared" si="8"/>
        <v>84.77</v>
      </c>
      <c r="BV6" s="22">
        <f t="shared" si="8"/>
        <v>87.11</v>
      </c>
      <c r="BW6" s="22">
        <f t="shared" si="8"/>
        <v>82.78</v>
      </c>
      <c r="BX6" s="22">
        <f t="shared" si="8"/>
        <v>84.82</v>
      </c>
      <c r="BY6" s="22">
        <f t="shared" si="8"/>
        <v>76.55</v>
      </c>
      <c r="BZ6" s="21" t="str">
        <f>IF(BZ7="","",IF(BZ7="-","【-】","【"&amp;SUBSTITUTE(TEXT(BZ7,"#,##0.00"),"-","△")&amp;"】"))</f>
        <v>【97.47】</v>
      </c>
      <c r="CA6" s="22">
        <f>IF(CA7="",NA(),CA7)</f>
        <v>605.71</v>
      </c>
      <c r="CB6" s="22">
        <f t="shared" ref="CB6:CJ6" si="9">IF(CB7="",NA(),CB7)</f>
        <v>615.25</v>
      </c>
      <c r="CC6" s="22">
        <f t="shared" si="9"/>
        <v>580.95000000000005</v>
      </c>
      <c r="CD6" s="22">
        <f t="shared" si="9"/>
        <v>581.85</v>
      </c>
      <c r="CE6" s="22">
        <f t="shared" si="9"/>
        <v>587.45000000000005</v>
      </c>
      <c r="CF6" s="22">
        <f t="shared" si="9"/>
        <v>227.27</v>
      </c>
      <c r="CG6" s="22">
        <f t="shared" si="9"/>
        <v>223.98</v>
      </c>
      <c r="CH6" s="22">
        <f t="shared" si="9"/>
        <v>225.09</v>
      </c>
      <c r="CI6" s="22">
        <f t="shared" si="9"/>
        <v>224.82</v>
      </c>
      <c r="CJ6" s="22">
        <f t="shared" si="9"/>
        <v>269.25</v>
      </c>
      <c r="CK6" s="21" t="str">
        <f>IF(CK7="","",IF(CK7="-","【-】","【"&amp;SUBSTITUTE(TEXT(CK7,"#,##0.00"),"-","△")&amp;"】"))</f>
        <v>【174.75】</v>
      </c>
      <c r="CL6" s="22">
        <f>IF(CL7="",NA(),CL7)</f>
        <v>46.08</v>
      </c>
      <c r="CM6" s="22">
        <f t="shared" ref="CM6:CU6" si="10">IF(CM7="",NA(),CM7)</f>
        <v>45.67</v>
      </c>
      <c r="CN6" s="22">
        <f t="shared" si="10"/>
        <v>66.78</v>
      </c>
      <c r="CO6" s="22">
        <f t="shared" si="10"/>
        <v>72.72</v>
      </c>
      <c r="CP6" s="22">
        <f t="shared" si="10"/>
        <v>65.349999999999994</v>
      </c>
      <c r="CQ6" s="22">
        <f t="shared" si="10"/>
        <v>50.29</v>
      </c>
      <c r="CR6" s="22">
        <f t="shared" si="10"/>
        <v>49.64</v>
      </c>
      <c r="CS6" s="22">
        <f t="shared" si="10"/>
        <v>49.38</v>
      </c>
      <c r="CT6" s="22">
        <f t="shared" si="10"/>
        <v>50.09</v>
      </c>
      <c r="CU6" s="22">
        <f t="shared" si="10"/>
        <v>41.14</v>
      </c>
      <c r="CV6" s="21" t="str">
        <f>IF(CV7="","",IF(CV7="-","【-】","【"&amp;SUBSTITUTE(TEXT(CV7,"#,##0.00"),"-","△")&amp;"】"))</f>
        <v>【59.97】</v>
      </c>
      <c r="CW6" s="22">
        <f>IF(CW7="",NA(),CW7)</f>
        <v>95.75</v>
      </c>
      <c r="CX6" s="22">
        <f t="shared" ref="CX6:DF6" si="11">IF(CX7="",NA(),CX7)</f>
        <v>93.9</v>
      </c>
      <c r="CY6" s="22">
        <f t="shared" si="11"/>
        <v>67.11</v>
      </c>
      <c r="CZ6" s="22">
        <f t="shared" si="11"/>
        <v>61.14</v>
      </c>
      <c r="DA6" s="22">
        <f t="shared" si="11"/>
        <v>64.239999999999995</v>
      </c>
      <c r="DB6" s="22">
        <f t="shared" si="11"/>
        <v>77.73</v>
      </c>
      <c r="DC6" s="22">
        <f t="shared" si="11"/>
        <v>78.09</v>
      </c>
      <c r="DD6" s="22">
        <f t="shared" si="11"/>
        <v>78.010000000000005</v>
      </c>
      <c r="DE6" s="22">
        <f t="shared" si="11"/>
        <v>77.599999999999994</v>
      </c>
      <c r="DF6" s="22">
        <f t="shared" si="11"/>
        <v>70.42</v>
      </c>
      <c r="DG6" s="21" t="str">
        <f>IF(DG7="","",IF(DG7="-","【-】","【"&amp;SUBSTITUTE(TEXT(DG7,"#,##0.00"),"-","△")&amp;"】"))</f>
        <v>【89.76】</v>
      </c>
      <c r="DH6" s="22">
        <f>IF(DH7="",NA(),DH7)</f>
        <v>4.01</v>
      </c>
      <c r="DI6" s="22">
        <f t="shared" ref="DI6:DQ6" si="12">IF(DI7="",NA(),DI7)</f>
        <v>7.8</v>
      </c>
      <c r="DJ6" s="22">
        <f t="shared" si="12"/>
        <v>11.34</v>
      </c>
      <c r="DK6" s="22">
        <f t="shared" si="12"/>
        <v>14.84</v>
      </c>
      <c r="DL6" s="22">
        <f t="shared" si="12"/>
        <v>18.23</v>
      </c>
      <c r="DM6" s="22">
        <f t="shared" si="12"/>
        <v>45.85</v>
      </c>
      <c r="DN6" s="22">
        <f t="shared" si="12"/>
        <v>47.31</v>
      </c>
      <c r="DO6" s="22">
        <f t="shared" si="12"/>
        <v>47.5</v>
      </c>
      <c r="DP6" s="22">
        <f t="shared" si="12"/>
        <v>48.41</v>
      </c>
      <c r="DQ6" s="22">
        <f t="shared" si="12"/>
        <v>52.14</v>
      </c>
      <c r="DR6" s="21" t="str">
        <f>IF(DR7="","",IF(DR7="-","【-】","【"&amp;SUBSTITUTE(TEXT(DR7,"#,##0.00"),"-","△")&amp;"】"))</f>
        <v>【51.51】</v>
      </c>
      <c r="DS6" s="22">
        <f>IF(DS7="",NA(),DS7)</f>
        <v>27.45</v>
      </c>
      <c r="DT6" s="22">
        <f t="shared" ref="DT6:EB6" si="13">IF(DT7="",NA(),DT7)</f>
        <v>26.62</v>
      </c>
      <c r="DU6" s="22">
        <f t="shared" si="13"/>
        <v>26.62</v>
      </c>
      <c r="DV6" s="22">
        <f t="shared" si="13"/>
        <v>26.91</v>
      </c>
      <c r="DW6" s="22">
        <f t="shared" si="13"/>
        <v>27.08</v>
      </c>
      <c r="DX6" s="22">
        <f t="shared" si="13"/>
        <v>14.13</v>
      </c>
      <c r="DY6" s="22">
        <f t="shared" si="13"/>
        <v>16.77</v>
      </c>
      <c r="DZ6" s="22">
        <f t="shared" si="13"/>
        <v>17.399999999999999</v>
      </c>
      <c r="EA6" s="22">
        <f t="shared" si="13"/>
        <v>18.64</v>
      </c>
      <c r="EB6" s="22">
        <f t="shared" si="13"/>
        <v>21.01</v>
      </c>
      <c r="EC6" s="21" t="str">
        <f>IF(EC7="","",IF(EC7="-","【-】","【"&amp;SUBSTITUTE(TEXT(EC7,"#,##0.00"),"-","△")&amp;"】"))</f>
        <v>【23.75】</v>
      </c>
      <c r="ED6" s="22">
        <f>IF(ED7="",NA(),ED7)</f>
        <v>0.44</v>
      </c>
      <c r="EE6" s="21">
        <f t="shared" ref="EE6:EM6" si="14">IF(EE7="",NA(),EE7)</f>
        <v>0</v>
      </c>
      <c r="EF6" s="22">
        <f t="shared" si="14"/>
        <v>0.53</v>
      </c>
      <c r="EG6" s="22">
        <f t="shared" si="14"/>
        <v>0.02</v>
      </c>
      <c r="EH6" s="21">
        <f t="shared" si="14"/>
        <v>0</v>
      </c>
      <c r="EI6" s="22">
        <f t="shared" si="14"/>
        <v>0.52</v>
      </c>
      <c r="EJ6" s="22">
        <f t="shared" si="14"/>
        <v>0.47</v>
      </c>
      <c r="EK6" s="22">
        <f t="shared" si="14"/>
        <v>0.4</v>
      </c>
      <c r="EL6" s="22">
        <f t="shared" si="14"/>
        <v>0.36</v>
      </c>
      <c r="EM6" s="22">
        <f t="shared" si="14"/>
        <v>0.35</v>
      </c>
      <c r="EN6" s="21" t="str">
        <f>IF(EN7="","",IF(EN7="-","【-】","【"&amp;SUBSTITUTE(TEXT(EN7,"#,##0.00"),"-","△")&amp;"】"))</f>
        <v>【0.67】</v>
      </c>
    </row>
    <row r="7" spans="1:144" s="23" customFormat="1" x14ac:dyDescent="0.15">
      <c r="A7" s="15"/>
      <c r="B7" s="24">
        <v>2022</v>
      </c>
      <c r="C7" s="24">
        <v>33669</v>
      </c>
      <c r="D7" s="24">
        <v>46</v>
      </c>
      <c r="E7" s="24">
        <v>1</v>
      </c>
      <c r="F7" s="24">
        <v>0</v>
      </c>
      <c r="G7" s="24">
        <v>1</v>
      </c>
      <c r="H7" s="24" t="s">
        <v>93</v>
      </c>
      <c r="I7" s="24" t="s">
        <v>94</v>
      </c>
      <c r="J7" s="24" t="s">
        <v>95</v>
      </c>
      <c r="K7" s="24" t="s">
        <v>96</v>
      </c>
      <c r="L7" s="24" t="s">
        <v>97</v>
      </c>
      <c r="M7" s="24" t="s">
        <v>98</v>
      </c>
      <c r="N7" s="25" t="s">
        <v>99</v>
      </c>
      <c r="O7" s="25">
        <v>45.03</v>
      </c>
      <c r="P7" s="25">
        <v>98.59</v>
      </c>
      <c r="Q7" s="25">
        <v>3245</v>
      </c>
      <c r="R7" s="25">
        <v>5022</v>
      </c>
      <c r="S7" s="25">
        <v>590.74</v>
      </c>
      <c r="T7" s="25">
        <v>8.5</v>
      </c>
      <c r="U7" s="25">
        <v>4891</v>
      </c>
      <c r="V7" s="25">
        <v>106.38</v>
      </c>
      <c r="W7" s="25">
        <v>45.98</v>
      </c>
      <c r="X7" s="25">
        <v>64.790000000000006</v>
      </c>
      <c r="Y7" s="25">
        <v>45.62</v>
      </c>
      <c r="Z7" s="25">
        <v>45.96</v>
      </c>
      <c r="AA7" s="25">
        <v>87.28</v>
      </c>
      <c r="AB7" s="25">
        <v>86.85</v>
      </c>
      <c r="AC7" s="25">
        <v>103.81</v>
      </c>
      <c r="AD7" s="25">
        <v>104.35</v>
      </c>
      <c r="AE7" s="25">
        <v>105.34</v>
      </c>
      <c r="AF7" s="25">
        <v>105.77</v>
      </c>
      <c r="AG7" s="25">
        <v>106.93</v>
      </c>
      <c r="AH7" s="25">
        <v>108.7</v>
      </c>
      <c r="AI7" s="25">
        <v>132.53</v>
      </c>
      <c r="AJ7" s="25">
        <v>344.58</v>
      </c>
      <c r="AK7" s="25">
        <v>546.54</v>
      </c>
      <c r="AL7" s="25">
        <v>573.80999999999995</v>
      </c>
      <c r="AM7" s="25">
        <v>649.28</v>
      </c>
      <c r="AN7" s="25">
        <v>25.66</v>
      </c>
      <c r="AO7" s="25">
        <v>21.69</v>
      </c>
      <c r="AP7" s="25">
        <v>24.04</v>
      </c>
      <c r="AQ7" s="25">
        <v>28.03</v>
      </c>
      <c r="AR7" s="25">
        <v>20.41</v>
      </c>
      <c r="AS7" s="25">
        <v>1.34</v>
      </c>
      <c r="AT7" s="25">
        <v>61.81</v>
      </c>
      <c r="AU7" s="25">
        <v>74.790000000000006</v>
      </c>
      <c r="AV7" s="25">
        <v>40.799999999999997</v>
      </c>
      <c r="AW7" s="25">
        <v>45.77</v>
      </c>
      <c r="AX7" s="25">
        <v>44.71</v>
      </c>
      <c r="AY7" s="25">
        <v>300.14</v>
      </c>
      <c r="AZ7" s="25">
        <v>301.04000000000002</v>
      </c>
      <c r="BA7" s="25">
        <v>305.08</v>
      </c>
      <c r="BB7" s="25">
        <v>305.33999999999997</v>
      </c>
      <c r="BC7" s="25">
        <v>345.42</v>
      </c>
      <c r="BD7" s="25">
        <v>252.29</v>
      </c>
      <c r="BE7" s="25">
        <v>3914</v>
      </c>
      <c r="BF7" s="25">
        <v>3863.31</v>
      </c>
      <c r="BG7" s="25">
        <v>3771.1</v>
      </c>
      <c r="BH7" s="25">
        <v>3426.28</v>
      </c>
      <c r="BI7" s="25">
        <v>3256.13</v>
      </c>
      <c r="BJ7" s="25">
        <v>566.65</v>
      </c>
      <c r="BK7" s="25">
        <v>551.62</v>
      </c>
      <c r="BL7" s="25">
        <v>585.59</v>
      </c>
      <c r="BM7" s="25">
        <v>561.34</v>
      </c>
      <c r="BN7" s="25">
        <v>631.39</v>
      </c>
      <c r="BO7" s="25">
        <v>268.07</v>
      </c>
      <c r="BP7" s="25">
        <v>30.89</v>
      </c>
      <c r="BQ7" s="25">
        <v>30.37</v>
      </c>
      <c r="BR7" s="25">
        <v>32.409999999999997</v>
      </c>
      <c r="BS7" s="25">
        <v>32.53</v>
      </c>
      <c r="BT7" s="25">
        <v>32.24</v>
      </c>
      <c r="BU7" s="25">
        <v>84.77</v>
      </c>
      <c r="BV7" s="25">
        <v>87.11</v>
      </c>
      <c r="BW7" s="25">
        <v>82.78</v>
      </c>
      <c r="BX7" s="25">
        <v>84.82</v>
      </c>
      <c r="BY7" s="25">
        <v>76.55</v>
      </c>
      <c r="BZ7" s="25">
        <v>97.47</v>
      </c>
      <c r="CA7" s="25">
        <v>605.71</v>
      </c>
      <c r="CB7" s="25">
        <v>615.25</v>
      </c>
      <c r="CC7" s="25">
        <v>580.95000000000005</v>
      </c>
      <c r="CD7" s="25">
        <v>581.85</v>
      </c>
      <c r="CE7" s="25">
        <v>587.45000000000005</v>
      </c>
      <c r="CF7" s="25">
        <v>227.27</v>
      </c>
      <c r="CG7" s="25">
        <v>223.98</v>
      </c>
      <c r="CH7" s="25">
        <v>225.09</v>
      </c>
      <c r="CI7" s="25">
        <v>224.82</v>
      </c>
      <c r="CJ7" s="25">
        <v>269.25</v>
      </c>
      <c r="CK7" s="25">
        <v>174.75</v>
      </c>
      <c r="CL7" s="25">
        <v>46.08</v>
      </c>
      <c r="CM7" s="25">
        <v>45.67</v>
      </c>
      <c r="CN7" s="25">
        <v>66.78</v>
      </c>
      <c r="CO7" s="25">
        <v>72.72</v>
      </c>
      <c r="CP7" s="25">
        <v>65.349999999999994</v>
      </c>
      <c r="CQ7" s="25">
        <v>50.29</v>
      </c>
      <c r="CR7" s="25">
        <v>49.64</v>
      </c>
      <c r="CS7" s="25">
        <v>49.38</v>
      </c>
      <c r="CT7" s="25">
        <v>50.09</v>
      </c>
      <c r="CU7" s="25">
        <v>41.14</v>
      </c>
      <c r="CV7" s="25">
        <v>59.97</v>
      </c>
      <c r="CW7" s="25">
        <v>95.75</v>
      </c>
      <c r="CX7" s="25">
        <v>93.9</v>
      </c>
      <c r="CY7" s="25">
        <v>67.11</v>
      </c>
      <c r="CZ7" s="25">
        <v>61.14</v>
      </c>
      <c r="DA7" s="25">
        <v>64.239999999999995</v>
      </c>
      <c r="DB7" s="25">
        <v>77.73</v>
      </c>
      <c r="DC7" s="25">
        <v>78.09</v>
      </c>
      <c r="DD7" s="25">
        <v>78.010000000000005</v>
      </c>
      <c r="DE7" s="25">
        <v>77.599999999999994</v>
      </c>
      <c r="DF7" s="25">
        <v>70.42</v>
      </c>
      <c r="DG7" s="25">
        <v>89.76</v>
      </c>
      <c r="DH7" s="25">
        <v>4.01</v>
      </c>
      <c r="DI7" s="25">
        <v>7.8</v>
      </c>
      <c r="DJ7" s="25">
        <v>11.34</v>
      </c>
      <c r="DK7" s="25">
        <v>14.84</v>
      </c>
      <c r="DL7" s="25">
        <v>18.23</v>
      </c>
      <c r="DM7" s="25">
        <v>45.85</v>
      </c>
      <c r="DN7" s="25">
        <v>47.31</v>
      </c>
      <c r="DO7" s="25">
        <v>47.5</v>
      </c>
      <c r="DP7" s="25">
        <v>48.41</v>
      </c>
      <c r="DQ7" s="25">
        <v>52.14</v>
      </c>
      <c r="DR7" s="25">
        <v>51.51</v>
      </c>
      <c r="DS7" s="25">
        <v>27.45</v>
      </c>
      <c r="DT7" s="25">
        <v>26.62</v>
      </c>
      <c r="DU7" s="25">
        <v>26.62</v>
      </c>
      <c r="DV7" s="25">
        <v>26.91</v>
      </c>
      <c r="DW7" s="25">
        <v>27.08</v>
      </c>
      <c r="DX7" s="25">
        <v>14.13</v>
      </c>
      <c r="DY7" s="25">
        <v>16.77</v>
      </c>
      <c r="DZ7" s="25">
        <v>17.399999999999999</v>
      </c>
      <c r="EA7" s="25">
        <v>18.64</v>
      </c>
      <c r="EB7" s="25">
        <v>21.01</v>
      </c>
      <c r="EC7" s="25">
        <v>23.75</v>
      </c>
      <c r="ED7" s="25">
        <v>0.44</v>
      </c>
      <c r="EE7" s="25">
        <v>0</v>
      </c>
      <c r="EF7" s="25">
        <v>0.53</v>
      </c>
      <c r="EG7" s="25">
        <v>0.02</v>
      </c>
      <c r="EH7" s="25">
        <v>0</v>
      </c>
      <c r="EI7" s="25">
        <v>0.52</v>
      </c>
      <c r="EJ7" s="25">
        <v>0.47</v>
      </c>
      <c r="EK7" s="25">
        <v>0.4</v>
      </c>
      <c r="EL7" s="25">
        <v>0.36</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2023-12-05T00:48:15Z</dcterms:created>
  <dcterms:modified xsi:type="dcterms:W3CDTF">2024-01-26T08:01:46Z</dcterms:modified>
  <cp:category>
  </cp:category>
</cp:coreProperties>
</file>