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shiwa-main\45_下水道課\020@《下水道経営係》\財務\財政状況公表\経営比較分析表\R04\提出\"/>
    </mc:Choice>
  </mc:AlternateContent>
  <xr:revisionPtr revIDLastSave="0" documentId="13_ncr:1_{71FBBE2E-49CA-42C1-BC05-F03E98AC0102}" xr6:coauthVersionLast="36" xr6:coauthVersionMax="36" xr10:uidLastSave="{00000000-0000-0000-0000-000000000000}"/>
  <workbookProtection workbookAlgorithmName="SHA-512" workbookHashValue="Me/VC68AW4pDbnz3SXoGf5BzMNUL8cTCwJbnmCUVJnb+rRMg6IBXwg8Q0Wzxah3N3l08PCoPC4QFSlqBMfEbAA==" workbookSaltValue="nU+fjnHGDaDVmrDh4dHJS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iterateDelta="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BB10" i="4"/>
  <c r="AD10" i="4"/>
  <c r="W10" i="4"/>
  <c r="P10" i="4"/>
  <c r="B10" i="4"/>
  <c r="BB8" i="4"/>
  <c r="AT8" i="4"/>
  <c r="AD8" i="4"/>
  <c r="W8" i="4"/>
  <c r="P8"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<sst xmlns="http://schemas.openxmlformats.org/spreadsheetml/2006/main" count="253" uniqueCount="116">
  <si>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</si>
  <si>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</si>
  <si>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</si>
  <si>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</si>
  <si>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</si>
  <si>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</si>
  <si>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</si>
  <si>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</si>
  <si>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</si>
  <si>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</si>
  <si>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</si>
  <si>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</si>
  <si>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</si>
  <si>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</si>
  <si>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</si>
  <si>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</si>
  <si>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</si>
  <si>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</si>
  <si>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</si>
  <si>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</si>
  <si>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</si>
  <si>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</si>
  <si>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</si>
  <si>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</si>
  <si>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</si>
  <si>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</si>
  <si>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</si>
  <si>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</si>
  <si>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</si>
  <si>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</si>
  <si>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</si>
  <si>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</si>
  <si>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</si>
  <si>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</si>
  <si>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</si>
  <si>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</si>
  <si>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</si>
  <si>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</si>
  <si>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</si>
  <si>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</si>
  <si>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</si>
  <si>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</si>
  <si>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</si>
  <si>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</si>
  <si>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</si>
  <si>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</si>
  <si>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</si>
  <si>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</si>
  <si>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</si>
  <si>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</si>
  <si>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</si>
  <si>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</si>
  <si>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</si>
  <si>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</si>
  <si>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</si>
  <si>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</si>
  <si>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</si>
  <si>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</si>
  <si>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</si>
  <si>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</si>
  <si>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</si>
  <si>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</si>
  <si>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</si>
  <si>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</si>
  <si>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</si>
  <si>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</si>
  <si>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</si>
  <si>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</si>
  <si>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</si>
  <si>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</si>
  <si>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</si>
  <si>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</si>
  <si>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</si>
  <si>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</si>
  <si>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</si>
  <si>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</si>
  <si>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</si>
  <si>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</si>
  <si>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</si>
  <si>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</si>
  <si>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</si>
  <si>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</si>
  <si>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</si>
  <si>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</si>
  <si>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</si>
  <si>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</si>
  <si>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</si>
  <si>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</si>
  <si>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</si>
  <si>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</si>
  <si>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</si>
  <si>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</si>
  <si>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</si>
  <si>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</si>
  <si>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</si>
  <si>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</si>
  <si>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紫波町</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</si>
  <si>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</si>
  <si>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</si>
  <si>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</si>
  <si>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</si>
  <si>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</si>
  <si>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</si>
  <si>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</si>
  <si>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</si>
  <si>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</si>
  <si>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</si>
  <si>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</si>
  <si>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</si>
  <si>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</si>
  <si>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</si>
  <si>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</si>
  <si>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</si>
  <si>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建設にかかる投資額が少ないため収益的支出に占める資本費の割合は低く抑えられています。しかし、個別処理であるがゆえに非効率であり、維持管理費が割高となることから、不足分を繰入金で補てんすることにより収支均衡となっています。
　現在、維持管理費を使用料で賄えない状況にありますが、使用料単価は当町の他事業(集合処理)と比較すると高く設定されており、現状を維持する方針であるため、経営改善は難しい状況にあります。</t>
    <phoneticPr fontId="4"/>
  </si>
  <si>
    <t>　平成18年度以降に整備しているため、浄化槽本体の更新時期は到来していません。しかし、附帯設備の老朽化が進んでおり、部分的な更新が必要となってきています。</t>
    <phoneticPr fontId="4"/>
  </si>
  <si>
    <t>　経済不況、少子高齢化などの社会情勢を受け整備が伸び悩んでいます。今後は、汚水処理人口普及率及び水洗化率向上のため整備を促進する必要があります。
　当年度も、繰出基準相当額を繰入れましたが、物価高による維持管理費増加の影響から、使用料収入で維持管理費を賄えない状況は続いており、基準外繰入がなければ収支が均衡しない状況です。</t>
    <rPh sb="95" eb="98">
      <t>ブッカダカ</t>
    </rPh>
    <rPh sb="101" eb="103">
      <t>イジ</t>
    </rPh>
    <rPh sb="103" eb="106">
      <t>カンリヒ</t>
    </rPh>
    <rPh sb="106" eb="108">
      <t>ゾウカ</t>
    </rPh>
    <rPh sb="109" eb="111">
      <t>エイキョウ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</si>
</sst>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84-434B-B30F-DFB3374EDE4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784-434B-B30F-DFB3374EDE4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47.04</c:v>
                </c:pt>
                <c:pt idx="1">
                  <c:v>50.05</c:v>
                </c:pt>
                <c:pt idx="2">
                  <c:v>50.24</c:v>
                </c:pt>
                <c:pt idx="3">
                  <c:v>49.53</c:v>
                </c:pt>
                <c:pt idx="4">
                  <c:v>48.2</c:v>
                </c:pt>
              </c:numCache>
            </c:numRef>
          </c:val>
          <c:extLst>
            <c:ext xmlns:c16="http://schemas.microsoft.com/office/drawing/2014/chart" uri="{C3380CC4-5D6E-409C-BE32-E72D297353CC}">
              <c16:uniqueId val="{00000000-D795-4DA2-B631-31C1B796FA3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56.45</c:v>
                </c:pt>
                <c:pt idx="3">
                  <c:v>56.52</c:v>
                </c:pt>
                <c:pt idx="4">
                  <c:v>88.45</c:v>
                </c:pt>
              </c:numCache>
            </c:numRef>
          </c:val>
          <c:smooth val="0"/>
          <c:extLst>
            <c:ext xmlns:c16="http://schemas.microsoft.com/office/drawing/2014/chart" uri="{C3380CC4-5D6E-409C-BE32-E72D297353CC}">
              <c16:uniqueId val="{00000001-D795-4DA2-B631-31C1B796FA3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6A8-45AD-BF0D-FC2BF7BA5D0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54.99</c:v>
                </c:pt>
                <c:pt idx="3">
                  <c:v>88.43</c:v>
                </c:pt>
                <c:pt idx="4">
                  <c:v>90.34</c:v>
                </c:pt>
              </c:numCache>
            </c:numRef>
          </c:val>
          <c:smooth val="0"/>
          <c:extLst>
            <c:ext xmlns:c16="http://schemas.microsoft.com/office/drawing/2014/chart" uri="{C3380CC4-5D6E-409C-BE32-E72D297353CC}">
              <c16:uniqueId val="{00000001-C6A8-45AD-BF0D-FC2BF7BA5D0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97.97</c:v>
                </c:pt>
                <c:pt idx="1">
                  <c:v>102.67</c:v>
                </c:pt>
                <c:pt idx="2">
                  <c:v>100</c:v>
                </c:pt>
                <c:pt idx="3">
                  <c:v>100</c:v>
                </c:pt>
                <c:pt idx="4">
                  <c:v>99.94</c:v>
                </c:pt>
              </c:numCache>
            </c:numRef>
          </c:val>
          <c:extLst>
            <c:ext xmlns:c16="http://schemas.microsoft.com/office/drawing/2014/chart" uri="{C3380CC4-5D6E-409C-BE32-E72D297353CC}">
              <c16:uniqueId val="{00000000-E1F4-4164-B5FB-ABCA2422A55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90.02</c:v>
                </c:pt>
                <c:pt idx="1">
                  <c:v>93.76</c:v>
                </c:pt>
                <c:pt idx="2">
                  <c:v>95.33</c:v>
                </c:pt>
                <c:pt idx="3">
                  <c:v>100.41</c:v>
                </c:pt>
                <c:pt idx="4">
                  <c:v>100.17</c:v>
                </c:pt>
              </c:numCache>
            </c:numRef>
          </c:val>
          <c:smooth val="0"/>
          <c:extLst>
            <c:ext xmlns:c16="http://schemas.microsoft.com/office/drawing/2014/chart" uri="{C3380CC4-5D6E-409C-BE32-E72D297353CC}">
              <c16:uniqueId val="{00000001-E1F4-4164-B5FB-ABCA2422A55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23.26</c:v>
                </c:pt>
                <c:pt idx="1">
                  <c:v>25.53</c:v>
                </c:pt>
                <c:pt idx="2">
                  <c:v>27.71</c:v>
                </c:pt>
                <c:pt idx="3">
                  <c:v>30.14</c:v>
                </c:pt>
                <c:pt idx="4">
                  <c:v>32.770000000000003</c:v>
                </c:pt>
              </c:numCache>
            </c:numRef>
          </c:val>
          <c:extLst>
            <c:ext xmlns:c16="http://schemas.microsoft.com/office/drawing/2014/chart" uri="{C3380CC4-5D6E-409C-BE32-E72D297353CC}">
              <c16:uniqueId val="{00000000-E91E-4476-B664-F7FAF71A707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16.41</c:v>
                </c:pt>
                <c:pt idx="1">
                  <c:v>16.63</c:v>
                </c:pt>
                <c:pt idx="2">
                  <c:v>15.4</c:v>
                </c:pt>
                <c:pt idx="3">
                  <c:v>21.02</c:v>
                </c:pt>
                <c:pt idx="4">
                  <c:v>24.31</c:v>
                </c:pt>
              </c:numCache>
            </c:numRef>
          </c:val>
          <c:smooth val="0"/>
          <c:extLst>
            <c:ext xmlns:c16="http://schemas.microsoft.com/office/drawing/2014/chart" uri="{C3380CC4-5D6E-409C-BE32-E72D297353CC}">
              <c16:uniqueId val="{00000001-E91E-4476-B664-F7FAF71A707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20-4EC7-A11E-953F292B1AC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920-4EC7-A11E-953F292B1AC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131.52000000000001</c:v>
                </c:pt>
                <c:pt idx="1">
                  <c:v>123.11</c:v>
                </c:pt>
                <c:pt idx="2">
                  <c:v>120.12</c:v>
                </c:pt>
                <c:pt idx="3">
                  <c:v>117.45</c:v>
                </c:pt>
                <c:pt idx="4">
                  <c:v>115.88</c:v>
                </c:pt>
              </c:numCache>
            </c:numRef>
          </c:val>
          <c:extLst>
            <c:ext xmlns:c16="http://schemas.microsoft.com/office/drawing/2014/chart" uri="{C3380CC4-5D6E-409C-BE32-E72D297353CC}">
              <c16:uniqueId val="{00000000-95E6-4926-95D7-DDD5D6BA348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221.28</c:v>
                </c:pt>
                <c:pt idx="1">
                  <c:v>173.09</c:v>
                </c:pt>
                <c:pt idx="2">
                  <c:v>162.82</c:v>
                </c:pt>
                <c:pt idx="3">
                  <c:v>83.92</c:v>
                </c:pt>
                <c:pt idx="4">
                  <c:v>89.31</c:v>
                </c:pt>
              </c:numCache>
            </c:numRef>
          </c:val>
          <c:smooth val="0"/>
          <c:extLst>
            <c:ext xmlns:c16="http://schemas.microsoft.com/office/drawing/2014/chart" uri="{C3380CC4-5D6E-409C-BE32-E72D297353CC}">
              <c16:uniqueId val="{00000001-95E6-4926-95D7-DDD5D6BA348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231.66</c:v>
                </c:pt>
                <c:pt idx="1">
                  <c:v>325.83</c:v>
                </c:pt>
                <c:pt idx="2">
                  <c:v>326.5</c:v>
                </c:pt>
                <c:pt idx="3">
                  <c:v>301.37</c:v>
                </c:pt>
                <c:pt idx="4">
                  <c:v>356.73</c:v>
                </c:pt>
              </c:numCache>
            </c:numRef>
          </c:val>
          <c:extLst>
            <c:ext xmlns:c16="http://schemas.microsoft.com/office/drawing/2014/chart" uri="{C3380CC4-5D6E-409C-BE32-E72D297353CC}">
              <c16:uniqueId val="{00000000-50AB-45DA-A076-BF653D52A1F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113.42</c:v>
                </c:pt>
                <c:pt idx="1">
                  <c:v>117.39</c:v>
                </c:pt>
                <c:pt idx="2">
                  <c:v>125.61</c:v>
                </c:pt>
                <c:pt idx="3">
                  <c:v>122.71</c:v>
                </c:pt>
                <c:pt idx="4">
                  <c:v>138.19999999999999</c:v>
                </c:pt>
              </c:numCache>
            </c:numRef>
          </c:val>
          <c:smooth val="0"/>
          <c:extLst>
            <c:ext xmlns:c16="http://schemas.microsoft.com/office/drawing/2014/chart" uri="{C3380CC4-5D6E-409C-BE32-E72D297353CC}">
              <c16:uniqueId val="{00000001-50AB-45DA-A076-BF653D52A1F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881.48</c:v>
                </c:pt>
                <c:pt idx="1">
                  <c:v>867.41</c:v>
                </c:pt>
                <c:pt idx="2">
                  <c:v>856.13</c:v>
                </c:pt>
                <c:pt idx="3">
                  <c:v>834.59</c:v>
                </c:pt>
                <c:pt idx="4">
                  <c:v>808.9</c:v>
                </c:pt>
              </c:numCache>
            </c:numRef>
          </c:val>
          <c:extLst>
            <c:ext xmlns:c16="http://schemas.microsoft.com/office/drawing/2014/chart" uri="{C3380CC4-5D6E-409C-BE32-E72D297353CC}">
              <c16:uniqueId val="{00000000-FF40-4521-9B80-A6FEBA85EDF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398.42</c:v>
                </c:pt>
                <c:pt idx="3">
                  <c:v>294.08999999999997</c:v>
                </c:pt>
                <c:pt idx="4">
                  <c:v>294.08999999999997</c:v>
                </c:pt>
              </c:numCache>
            </c:numRef>
          </c:val>
          <c:smooth val="0"/>
          <c:extLst>
            <c:ext xmlns:c16="http://schemas.microsoft.com/office/drawing/2014/chart" uri="{C3380CC4-5D6E-409C-BE32-E72D297353CC}">
              <c16:uniqueId val="{00000001-FF40-4521-9B80-A6FEBA85EDF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88.59</c:v>
                </c:pt>
                <c:pt idx="1">
                  <c:v>98.93</c:v>
                </c:pt>
                <c:pt idx="2">
                  <c:v>97</c:v>
                </c:pt>
                <c:pt idx="3">
                  <c:v>97.62</c:v>
                </c:pt>
                <c:pt idx="4">
                  <c:v>88.49</c:v>
                </c:pt>
              </c:numCache>
            </c:numRef>
          </c:val>
          <c:extLst>
            <c:ext xmlns:c16="http://schemas.microsoft.com/office/drawing/2014/chart" uri="{C3380CC4-5D6E-409C-BE32-E72D297353CC}">
              <c16:uniqueId val="{00000000-5E13-4960-AEFE-616CE896D04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50.7</c:v>
                </c:pt>
                <c:pt idx="3">
                  <c:v>60</c:v>
                </c:pt>
                <c:pt idx="4">
                  <c:v>59.01</c:v>
                </c:pt>
              </c:numCache>
            </c:numRef>
          </c:val>
          <c:smooth val="0"/>
          <c:extLst>
            <c:ext xmlns:c16="http://schemas.microsoft.com/office/drawing/2014/chart" uri="{C3380CC4-5D6E-409C-BE32-E72D297353CC}">
              <c16:uniqueId val="{00000001-5E13-4960-AEFE-616CE896D04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205.72</c:v>
                </c:pt>
                <c:pt idx="1">
                  <c:v>173</c:v>
                </c:pt>
                <c:pt idx="2">
                  <c:v>175.03</c:v>
                </c:pt>
                <c:pt idx="3">
                  <c:v>177.63</c:v>
                </c:pt>
                <c:pt idx="4">
                  <c:v>201.76</c:v>
                </c:pt>
              </c:numCache>
            </c:numRef>
          </c:val>
          <c:extLst>
            <c:ext xmlns:c16="http://schemas.microsoft.com/office/drawing/2014/chart" uri="{C3380CC4-5D6E-409C-BE32-E72D297353CC}">
              <c16:uniqueId val="{00000000-0A7A-4336-AFF5-A06EBB2695D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289.81</c:v>
                </c:pt>
                <c:pt idx="3">
                  <c:v>282.70999999999998</c:v>
                </c:pt>
                <c:pt idx="4">
                  <c:v>291.82</c:v>
                </c:pt>
              </c:numCache>
            </c:numRef>
          </c:val>
          <c:smooth val="0"/>
          <c:extLst>
            <c:ext xmlns:c16="http://schemas.microsoft.com/office/drawing/2014/chart" uri="{C3380CC4-5D6E-409C-BE32-E72D297353CC}">
              <c16:uniqueId val="{00000001-0A7A-4336-AFF5-A06EBB2695D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AO73" sqref="AO7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岩手県　紫波町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54">
        <f>データ!S6</f>
        <v>33049</v>
      </c>
      <c r="AM8" s="54"/>
      <c r="AN8" s="54"/>
      <c r="AO8" s="54"/>
      <c r="AP8" s="54"/>
      <c r="AQ8" s="54"/>
      <c r="AR8" s="54"/>
      <c r="AS8" s="54"/>
      <c r="AT8" s="53">
        <f>データ!T6</f>
        <v>238.98</v>
      </c>
      <c r="AU8" s="53"/>
      <c r="AV8" s="53"/>
      <c r="AW8" s="53"/>
      <c r="AX8" s="53"/>
      <c r="AY8" s="53"/>
      <c r="AZ8" s="53"/>
      <c r="BA8" s="53"/>
      <c r="BB8" s="53">
        <f>データ!U6</f>
        <v>138.29</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f>データ!O6</f>
        <v>49.95</v>
      </c>
      <c r="J10" s="53"/>
      <c r="K10" s="53"/>
      <c r="L10" s="53"/>
      <c r="M10" s="53"/>
      <c r="N10" s="53"/>
      <c r="O10" s="53"/>
      <c r="P10" s="53">
        <f>データ!P6</f>
        <v>6.97</v>
      </c>
      <c r="Q10" s="53"/>
      <c r="R10" s="53"/>
      <c r="S10" s="53"/>
      <c r="T10" s="53"/>
      <c r="U10" s="53"/>
      <c r="V10" s="53"/>
      <c r="W10" s="53">
        <f>データ!Q6</f>
        <v>100</v>
      </c>
      <c r="X10" s="53"/>
      <c r="Y10" s="53"/>
      <c r="Z10" s="53"/>
      <c r="AA10" s="53"/>
      <c r="AB10" s="53"/>
      <c r="AC10" s="53"/>
      <c r="AD10" s="54">
        <f>データ!R6</f>
        <v>3952</v>
      </c>
      <c r="AE10" s="54"/>
      <c r="AF10" s="54"/>
      <c r="AG10" s="54"/>
      <c r="AH10" s="54"/>
      <c r="AI10" s="54"/>
      <c r="AJ10" s="54"/>
      <c r="AK10" s="2"/>
      <c r="AL10" s="54">
        <f>データ!V6</f>
        <v>2293</v>
      </c>
      <c r="AM10" s="54"/>
      <c r="AN10" s="54"/>
      <c r="AO10" s="54"/>
      <c r="AP10" s="54"/>
      <c r="AQ10" s="54"/>
      <c r="AR10" s="54"/>
      <c r="AS10" s="54"/>
      <c r="AT10" s="53">
        <f>データ!W6</f>
        <v>230.18</v>
      </c>
      <c r="AU10" s="53"/>
      <c r="AV10" s="53"/>
      <c r="AW10" s="53"/>
      <c r="AX10" s="53"/>
      <c r="AY10" s="53"/>
      <c r="AZ10" s="53"/>
      <c r="BA10" s="53"/>
      <c r="BB10" s="53">
        <f>データ!X6</f>
        <v>9.9600000000000009</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4f3XF0XyFo8V/Gb6bzmBwId9kD5S4hIPqz9AfH8DB4+OWRuEHOM2EwpbHhbKSNIUacORpvtAvOJKhbAYS4ocPA==" saltValue="0mRrxVi+fr/TgeegtkEeC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2" t="s">
        <v>52</v>
      </c>
      <c r="I3" s="73"/>
      <c r="J3" s="73"/>
      <c r="K3" s="73"/>
      <c r="L3" s="73"/>
      <c r="M3" s="73"/>
      <c r="N3" s="73"/>
      <c r="O3" s="73"/>
      <c r="P3" s="73"/>
      <c r="Q3" s="73"/>
      <c r="R3" s="73"/>
      <c r="S3" s="73"/>
      <c r="T3" s="73"/>
      <c r="U3" s="73"/>
      <c r="V3" s="73"/>
      <c r="W3" s="73"/>
      <c r="X3" s="74"/>
      <c r="Y3" s="78" t="s">
        <v>53</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54</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15">
      <c r="A4" s="14" t="s">
        <v>55</v>
      </c>
      <c r="B4" s="16"/>
      <c r="C4" s="16"/>
      <c r="D4" s="16"/>
      <c r="E4" s="16"/>
      <c r="F4" s="16"/>
      <c r="G4" s="16"/>
      <c r="H4" s="75"/>
      <c r="I4" s="76"/>
      <c r="J4" s="76"/>
      <c r="K4" s="76"/>
      <c r="L4" s="76"/>
      <c r="M4" s="76"/>
      <c r="N4" s="76"/>
      <c r="O4" s="76"/>
      <c r="P4" s="76"/>
      <c r="Q4" s="76"/>
      <c r="R4" s="76"/>
      <c r="S4" s="76"/>
      <c r="T4" s="76"/>
      <c r="U4" s="76"/>
      <c r="V4" s="76"/>
      <c r="W4" s="76"/>
      <c r="X4" s="77"/>
      <c r="Y4" s="71" t="s">
        <v>56</v>
      </c>
      <c r="Z4" s="71"/>
      <c r="AA4" s="71"/>
      <c r="AB4" s="71"/>
      <c r="AC4" s="71"/>
      <c r="AD4" s="71"/>
      <c r="AE4" s="71"/>
      <c r="AF4" s="71"/>
      <c r="AG4" s="71"/>
      <c r="AH4" s="71"/>
      <c r="AI4" s="71"/>
      <c r="AJ4" s="71" t="s">
        <v>57</v>
      </c>
      <c r="AK4" s="71"/>
      <c r="AL4" s="71"/>
      <c r="AM4" s="71"/>
      <c r="AN4" s="71"/>
      <c r="AO4" s="71"/>
      <c r="AP4" s="71"/>
      <c r="AQ4" s="71"/>
      <c r="AR4" s="71"/>
      <c r="AS4" s="71"/>
      <c r="AT4" s="71"/>
      <c r="AU4" s="71" t="s">
        <v>58</v>
      </c>
      <c r="AV4" s="71"/>
      <c r="AW4" s="71"/>
      <c r="AX4" s="71"/>
      <c r="AY4" s="71"/>
      <c r="AZ4" s="71"/>
      <c r="BA4" s="71"/>
      <c r="BB4" s="71"/>
      <c r="BC4" s="71"/>
      <c r="BD4" s="71"/>
      <c r="BE4" s="71"/>
      <c r="BF4" s="71" t="s">
        <v>59</v>
      </c>
      <c r="BG4" s="71"/>
      <c r="BH4" s="71"/>
      <c r="BI4" s="71"/>
      <c r="BJ4" s="71"/>
      <c r="BK4" s="71"/>
      <c r="BL4" s="71"/>
      <c r="BM4" s="71"/>
      <c r="BN4" s="71"/>
      <c r="BO4" s="71"/>
      <c r="BP4" s="71"/>
      <c r="BQ4" s="71" t="s">
        <v>60</v>
      </c>
      <c r="BR4" s="71"/>
      <c r="BS4" s="71"/>
      <c r="BT4" s="71"/>
      <c r="BU4" s="71"/>
      <c r="BV4" s="71"/>
      <c r="BW4" s="71"/>
      <c r="BX4" s="71"/>
      <c r="BY4" s="71"/>
      <c r="BZ4" s="71"/>
      <c r="CA4" s="71"/>
      <c r="CB4" s="71" t="s">
        <v>61</v>
      </c>
      <c r="CC4" s="71"/>
      <c r="CD4" s="71"/>
      <c r="CE4" s="71"/>
      <c r="CF4" s="71"/>
      <c r="CG4" s="71"/>
      <c r="CH4" s="71"/>
      <c r="CI4" s="71"/>
      <c r="CJ4" s="71"/>
      <c r="CK4" s="71"/>
      <c r="CL4" s="71"/>
      <c r="CM4" s="71" t="s">
        <v>62</v>
      </c>
      <c r="CN4" s="71"/>
      <c r="CO4" s="71"/>
      <c r="CP4" s="71"/>
      <c r="CQ4" s="71"/>
      <c r="CR4" s="71"/>
      <c r="CS4" s="71"/>
      <c r="CT4" s="71"/>
      <c r="CU4" s="71"/>
      <c r="CV4" s="71"/>
      <c r="CW4" s="71"/>
      <c r="CX4" s="71" t="s">
        <v>63</v>
      </c>
      <c r="CY4" s="71"/>
      <c r="CZ4" s="71"/>
      <c r="DA4" s="71"/>
      <c r="DB4" s="71"/>
      <c r="DC4" s="71"/>
      <c r="DD4" s="71"/>
      <c r="DE4" s="71"/>
      <c r="DF4" s="71"/>
      <c r="DG4" s="71"/>
      <c r="DH4" s="71"/>
      <c r="DI4" s="71" t="s">
        <v>64</v>
      </c>
      <c r="DJ4" s="71"/>
      <c r="DK4" s="71"/>
      <c r="DL4" s="71"/>
      <c r="DM4" s="71"/>
      <c r="DN4" s="71"/>
      <c r="DO4" s="71"/>
      <c r="DP4" s="71"/>
      <c r="DQ4" s="71"/>
      <c r="DR4" s="71"/>
      <c r="DS4" s="71"/>
      <c r="DT4" s="71" t="s">
        <v>65</v>
      </c>
      <c r="DU4" s="71"/>
      <c r="DV4" s="71"/>
      <c r="DW4" s="71"/>
      <c r="DX4" s="71"/>
      <c r="DY4" s="71"/>
      <c r="DZ4" s="71"/>
      <c r="EA4" s="71"/>
      <c r="EB4" s="71"/>
      <c r="EC4" s="71"/>
      <c r="ED4" s="71"/>
      <c r="EE4" s="71" t="s">
        <v>66</v>
      </c>
      <c r="EF4" s="71"/>
      <c r="EG4" s="71"/>
      <c r="EH4" s="71"/>
      <c r="EI4" s="71"/>
      <c r="EJ4" s="71"/>
      <c r="EK4" s="71"/>
      <c r="EL4" s="71"/>
      <c r="EM4" s="71"/>
      <c r="EN4" s="71"/>
      <c r="EO4" s="71"/>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33219</v>
      </c>
      <c r="D6" s="19">
        <f t="shared" si="3"/>
        <v>46</v>
      </c>
      <c r="E6" s="19">
        <f t="shared" si="3"/>
        <v>18</v>
      </c>
      <c r="F6" s="19">
        <f t="shared" si="3"/>
        <v>0</v>
      </c>
      <c r="G6" s="19">
        <f t="shared" si="3"/>
        <v>0</v>
      </c>
      <c r="H6" s="19" t="str">
        <f t="shared" si="3"/>
        <v>岩手県　紫波町</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49.95</v>
      </c>
      <c r="P6" s="20">
        <f t="shared" si="3"/>
        <v>6.97</v>
      </c>
      <c r="Q6" s="20">
        <f t="shared" si="3"/>
        <v>100</v>
      </c>
      <c r="R6" s="20">
        <f t="shared" si="3"/>
        <v>3952</v>
      </c>
      <c r="S6" s="20">
        <f t="shared" si="3"/>
        <v>33049</v>
      </c>
      <c r="T6" s="20">
        <f t="shared" si="3"/>
        <v>238.98</v>
      </c>
      <c r="U6" s="20">
        <f t="shared" si="3"/>
        <v>138.29</v>
      </c>
      <c r="V6" s="20">
        <f t="shared" si="3"/>
        <v>2293</v>
      </c>
      <c r="W6" s="20">
        <f t="shared" si="3"/>
        <v>230.18</v>
      </c>
      <c r="X6" s="20">
        <f t="shared" si="3"/>
        <v>9.9600000000000009</v>
      </c>
      <c r="Y6" s="21">
        <f>IF(Y7="",NA(),Y7)</f>
        <v>97.97</v>
      </c>
      <c r="Z6" s="21">
        <f t="shared" ref="Z6:AH6" si="4">IF(Z7="",NA(),Z7)</f>
        <v>102.67</v>
      </c>
      <c r="AA6" s="21">
        <f t="shared" si="4"/>
        <v>100</v>
      </c>
      <c r="AB6" s="21">
        <f t="shared" si="4"/>
        <v>100</v>
      </c>
      <c r="AC6" s="21">
        <f t="shared" si="4"/>
        <v>99.94</v>
      </c>
      <c r="AD6" s="21">
        <f t="shared" si="4"/>
        <v>90.02</v>
      </c>
      <c r="AE6" s="21">
        <f t="shared" si="4"/>
        <v>93.76</v>
      </c>
      <c r="AF6" s="21">
        <f t="shared" si="4"/>
        <v>95.33</v>
      </c>
      <c r="AG6" s="21">
        <f t="shared" si="4"/>
        <v>100.41</v>
      </c>
      <c r="AH6" s="21">
        <f t="shared" si="4"/>
        <v>100.17</v>
      </c>
      <c r="AI6" s="20" t="str">
        <f>IF(AI7="","",IF(AI7="-","【-】","【"&amp;SUBSTITUTE(TEXT(AI7,"#,##0.00"),"-","△")&amp;"】"))</f>
        <v>【100.42】</v>
      </c>
      <c r="AJ6" s="21">
        <f>IF(AJ7="",NA(),AJ7)</f>
        <v>131.52000000000001</v>
      </c>
      <c r="AK6" s="21">
        <f t="shared" ref="AK6:AS6" si="5">IF(AK7="",NA(),AK7)</f>
        <v>123.11</v>
      </c>
      <c r="AL6" s="21">
        <f t="shared" si="5"/>
        <v>120.12</v>
      </c>
      <c r="AM6" s="21">
        <f t="shared" si="5"/>
        <v>117.45</v>
      </c>
      <c r="AN6" s="21">
        <f t="shared" si="5"/>
        <v>115.88</v>
      </c>
      <c r="AO6" s="21">
        <f t="shared" si="5"/>
        <v>221.28</v>
      </c>
      <c r="AP6" s="21">
        <f t="shared" si="5"/>
        <v>173.09</v>
      </c>
      <c r="AQ6" s="21">
        <f t="shared" si="5"/>
        <v>162.82</v>
      </c>
      <c r="AR6" s="21">
        <f t="shared" si="5"/>
        <v>83.92</v>
      </c>
      <c r="AS6" s="21">
        <f t="shared" si="5"/>
        <v>89.31</v>
      </c>
      <c r="AT6" s="20" t="str">
        <f>IF(AT7="","",IF(AT7="-","【-】","【"&amp;SUBSTITUTE(TEXT(AT7,"#,##0.00"),"-","△")&amp;"】"))</f>
        <v>【82.66】</v>
      </c>
      <c r="AU6" s="21">
        <f>IF(AU7="",NA(),AU7)</f>
        <v>231.66</v>
      </c>
      <c r="AV6" s="21">
        <f t="shared" ref="AV6:BD6" si="6">IF(AV7="",NA(),AV7)</f>
        <v>325.83</v>
      </c>
      <c r="AW6" s="21">
        <f t="shared" si="6"/>
        <v>326.5</v>
      </c>
      <c r="AX6" s="21">
        <f t="shared" si="6"/>
        <v>301.37</v>
      </c>
      <c r="AY6" s="21">
        <f t="shared" si="6"/>
        <v>356.73</v>
      </c>
      <c r="AZ6" s="21">
        <f t="shared" si="6"/>
        <v>113.42</v>
      </c>
      <c r="BA6" s="21">
        <f t="shared" si="6"/>
        <v>117.39</v>
      </c>
      <c r="BB6" s="21">
        <f t="shared" si="6"/>
        <v>125.61</v>
      </c>
      <c r="BC6" s="21">
        <f t="shared" si="6"/>
        <v>122.71</v>
      </c>
      <c r="BD6" s="21">
        <f t="shared" si="6"/>
        <v>138.19999999999999</v>
      </c>
      <c r="BE6" s="20" t="str">
        <f>IF(BE7="","",IF(BE7="-","【-】","【"&amp;SUBSTITUTE(TEXT(BE7,"#,##0.00"),"-","△")&amp;"】"))</f>
        <v>【140.15】</v>
      </c>
      <c r="BF6" s="21">
        <f>IF(BF7="",NA(),BF7)</f>
        <v>881.48</v>
      </c>
      <c r="BG6" s="21">
        <f t="shared" ref="BG6:BO6" si="7">IF(BG7="",NA(),BG7)</f>
        <v>867.41</v>
      </c>
      <c r="BH6" s="21">
        <f t="shared" si="7"/>
        <v>856.13</v>
      </c>
      <c r="BI6" s="21">
        <f t="shared" si="7"/>
        <v>834.59</v>
      </c>
      <c r="BJ6" s="21">
        <f t="shared" si="7"/>
        <v>808.9</v>
      </c>
      <c r="BK6" s="21">
        <f t="shared" si="7"/>
        <v>386.46</v>
      </c>
      <c r="BL6" s="21">
        <f t="shared" si="7"/>
        <v>421.25</v>
      </c>
      <c r="BM6" s="21">
        <f t="shared" si="7"/>
        <v>398.42</v>
      </c>
      <c r="BN6" s="21">
        <f t="shared" si="7"/>
        <v>294.08999999999997</v>
      </c>
      <c r="BO6" s="21">
        <f t="shared" si="7"/>
        <v>294.08999999999997</v>
      </c>
      <c r="BP6" s="20" t="str">
        <f>IF(BP7="","",IF(BP7="-","【-】","【"&amp;SUBSTITUTE(TEXT(BP7,"#,##0.00"),"-","△")&amp;"】"))</f>
        <v>【307.39】</v>
      </c>
      <c r="BQ6" s="21">
        <f>IF(BQ7="",NA(),BQ7)</f>
        <v>88.59</v>
      </c>
      <c r="BR6" s="21">
        <f t="shared" ref="BR6:BZ6" si="8">IF(BR7="",NA(),BR7)</f>
        <v>98.93</v>
      </c>
      <c r="BS6" s="21">
        <f t="shared" si="8"/>
        <v>97</v>
      </c>
      <c r="BT6" s="21">
        <f t="shared" si="8"/>
        <v>97.62</v>
      </c>
      <c r="BU6" s="21">
        <f t="shared" si="8"/>
        <v>88.49</v>
      </c>
      <c r="BV6" s="21">
        <f t="shared" si="8"/>
        <v>55.85</v>
      </c>
      <c r="BW6" s="21">
        <f t="shared" si="8"/>
        <v>53.23</v>
      </c>
      <c r="BX6" s="21">
        <f t="shared" si="8"/>
        <v>50.7</v>
      </c>
      <c r="BY6" s="21">
        <f t="shared" si="8"/>
        <v>60</v>
      </c>
      <c r="BZ6" s="21">
        <f t="shared" si="8"/>
        <v>59.01</v>
      </c>
      <c r="CA6" s="20" t="str">
        <f>IF(CA7="","",IF(CA7="-","【-】","【"&amp;SUBSTITUTE(TEXT(CA7,"#,##0.00"),"-","△")&amp;"】"))</f>
        <v>【57.03】</v>
      </c>
      <c r="CB6" s="21">
        <f>IF(CB7="",NA(),CB7)</f>
        <v>205.72</v>
      </c>
      <c r="CC6" s="21">
        <f t="shared" ref="CC6:CK6" si="9">IF(CC7="",NA(),CC7)</f>
        <v>173</v>
      </c>
      <c r="CD6" s="21">
        <f t="shared" si="9"/>
        <v>175.03</v>
      </c>
      <c r="CE6" s="21">
        <f t="shared" si="9"/>
        <v>177.63</v>
      </c>
      <c r="CF6" s="21">
        <f t="shared" si="9"/>
        <v>201.76</v>
      </c>
      <c r="CG6" s="21">
        <f t="shared" si="9"/>
        <v>287.91000000000003</v>
      </c>
      <c r="CH6" s="21">
        <f t="shared" si="9"/>
        <v>283.3</v>
      </c>
      <c r="CI6" s="21">
        <f t="shared" si="9"/>
        <v>289.81</v>
      </c>
      <c r="CJ6" s="21">
        <f t="shared" si="9"/>
        <v>282.70999999999998</v>
      </c>
      <c r="CK6" s="21">
        <f t="shared" si="9"/>
        <v>291.82</v>
      </c>
      <c r="CL6" s="20" t="str">
        <f>IF(CL7="","",IF(CL7="-","【-】","【"&amp;SUBSTITUTE(TEXT(CL7,"#,##0.00"),"-","△")&amp;"】"))</f>
        <v>【294.83】</v>
      </c>
      <c r="CM6" s="21">
        <f>IF(CM7="",NA(),CM7)</f>
        <v>47.04</v>
      </c>
      <c r="CN6" s="21">
        <f t="shared" ref="CN6:CV6" si="10">IF(CN7="",NA(),CN7)</f>
        <v>50.05</v>
      </c>
      <c r="CO6" s="21">
        <f t="shared" si="10"/>
        <v>50.24</v>
      </c>
      <c r="CP6" s="21">
        <f t="shared" si="10"/>
        <v>49.53</v>
      </c>
      <c r="CQ6" s="21">
        <f t="shared" si="10"/>
        <v>48.2</v>
      </c>
      <c r="CR6" s="21">
        <f t="shared" si="10"/>
        <v>54.93</v>
      </c>
      <c r="CS6" s="21">
        <f t="shared" si="10"/>
        <v>55.96</v>
      </c>
      <c r="CT6" s="21">
        <f t="shared" si="10"/>
        <v>56.45</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65.569999999999993</v>
      </c>
      <c r="DD6" s="21">
        <f t="shared" si="11"/>
        <v>60.12</v>
      </c>
      <c r="DE6" s="21">
        <f t="shared" si="11"/>
        <v>54.99</v>
      </c>
      <c r="DF6" s="21">
        <f t="shared" si="11"/>
        <v>88.43</v>
      </c>
      <c r="DG6" s="21">
        <f t="shared" si="11"/>
        <v>90.34</v>
      </c>
      <c r="DH6" s="20" t="str">
        <f>IF(DH7="","",IF(DH7="-","【-】","【"&amp;SUBSTITUTE(TEXT(DH7,"#,##0.00"),"-","△")&amp;"】"))</f>
        <v>【86.02】</v>
      </c>
      <c r="DI6" s="21">
        <f>IF(DI7="",NA(),DI7)</f>
        <v>23.26</v>
      </c>
      <c r="DJ6" s="21">
        <f t="shared" ref="DJ6:DR6" si="12">IF(DJ7="",NA(),DJ7)</f>
        <v>25.53</v>
      </c>
      <c r="DK6" s="21">
        <f t="shared" si="12"/>
        <v>27.71</v>
      </c>
      <c r="DL6" s="21">
        <f t="shared" si="12"/>
        <v>30.14</v>
      </c>
      <c r="DM6" s="21">
        <f t="shared" si="12"/>
        <v>32.770000000000003</v>
      </c>
      <c r="DN6" s="21">
        <f t="shared" si="12"/>
        <v>16.41</v>
      </c>
      <c r="DO6" s="21">
        <f t="shared" si="12"/>
        <v>16.63</v>
      </c>
      <c r="DP6" s="21">
        <f t="shared" si="12"/>
        <v>15.4</v>
      </c>
      <c r="DQ6" s="21">
        <f t="shared" si="12"/>
        <v>21.02</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33219</v>
      </c>
      <c r="D7" s="23">
        <v>46</v>
      </c>
      <c r="E7" s="23">
        <v>18</v>
      </c>
      <c r="F7" s="23">
        <v>0</v>
      </c>
      <c r="G7" s="23">
        <v>0</v>
      </c>
      <c r="H7" s="23" t="s">
        <v>96</v>
      </c>
      <c r="I7" s="23" t="s">
        <v>97</v>
      </c>
      <c r="J7" s="23" t="s">
        <v>98</v>
      </c>
      <c r="K7" s="23" t="s">
        <v>99</v>
      </c>
      <c r="L7" s="23" t="s">
        <v>100</v>
      </c>
      <c r="M7" s="23" t="s">
        <v>101</v>
      </c>
      <c r="N7" s="24" t="s">
        <v>102</v>
      </c>
      <c r="O7" s="24">
        <v>49.95</v>
      </c>
      <c r="P7" s="24">
        <v>6.97</v>
      </c>
      <c r="Q7" s="24">
        <v>100</v>
      </c>
      <c r="R7" s="24">
        <v>3952</v>
      </c>
      <c r="S7" s="24">
        <v>33049</v>
      </c>
      <c r="T7" s="24">
        <v>238.98</v>
      </c>
      <c r="U7" s="24">
        <v>138.29</v>
      </c>
      <c r="V7" s="24">
        <v>2293</v>
      </c>
      <c r="W7" s="24">
        <v>230.18</v>
      </c>
      <c r="X7" s="24">
        <v>9.9600000000000009</v>
      </c>
      <c r="Y7" s="24">
        <v>97.97</v>
      </c>
      <c r="Z7" s="24">
        <v>102.67</v>
      </c>
      <c r="AA7" s="24">
        <v>100</v>
      </c>
      <c r="AB7" s="24">
        <v>100</v>
      </c>
      <c r="AC7" s="24">
        <v>99.94</v>
      </c>
      <c r="AD7" s="24">
        <v>90.02</v>
      </c>
      <c r="AE7" s="24">
        <v>93.76</v>
      </c>
      <c r="AF7" s="24">
        <v>95.33</v>
      </c>
      <c r="AG7" s="24">
        <v>100.41</v>
      </c>
      <c r="AH7" s="24">
        <v>100.17</v>
      </c>
      <c r="AI7" s="24">
        <v>100.42</v>
      </c>
      <c r="AJ7" s="24">
        <v>131.52000000000001</v>
      </c>
      <c r="AK7" s="24">
        <v>123.11</v>
      </c>
      <c r="AL7" s="24">
        <v>120.12</v>
      </c>
      <c r="AM7" s="24">
        <v>117.45</v>
      </c>
      <c r="AN7" s="24">
        <v>115.88</v>
      </c>
      <c r="AO7" s="24">
        <v>221.28</v>
      </c>
      <c r="AP7" s="24">
        <v>173.09</v>
      </c>
      <c r="AQ7" s="24">
        <v>162.82</v>
      </c>
      <c r="AR7" s="24">
        <v>83.92</v>
      </c>
      <c r="AS7" s="24">
        <v>89.31</v>
      </c>
      <c r="AT7" s="24">
        <v>82.66</v>
      </c>
      <c r="AU7" s="24">
        <v>231.66</v>
      </c>
      <c r="AV7" s="24">
        <v>325.83</v>
      </c>
      <c r="AW7" s="24">
        <v>326.5</v>
      </c>
      <c r="AX7" s="24">
        <v>301.37</v>
      </c>
      <c r="AY7" s="24">
        <v>356.73</v>
      </c>
      <c r="AZ7" s="24">
        <v>113.42</v>
      </c>
      <c r="BA7" s="24">
        <v>117.39</v>
      </c>
      <c r="BB7" s="24">
        <v>125.61</v>
      </c>
      <c r="BC7" s="24">
        <v>122.71</v>
      </c>
      <c r="BD7" s="24">
        <v>138.19999999999999</v>
      </c>
      <c r="BE7" s="24">
        <v>140.15</v>
      </c>
      <c r="BF7" s="24">
        <v>881.48</v>
      </c>
      <c r="BG7" s="24">
        <v>867.41</v>
      </c>
      <c r="BH7" s="24">
        <v>856.13</v>
      </c>
      <c r="BI7" s="24">
        <v>834.59</v>
      </c>
      <c r="BJ7" s="24">
        <v>808.9</v>
      </c>
      <c r="BK7" s="24">
        <v>386.46</v>
      </c>
      <c r="BL7" s="24">
        <v>421.25</v>
      </c>
      <c r="BM7" s="24">
        <v>398.42</v>
      </c>
      <c r="BN7" s="24">
        <v>294.08999999999997</v>
      </c>
      <c r="BO7" s="24">
        <v>294.08999999999997</v>
      </c>
      <c r="BP7" s="24">
        <v>307.39</v>
      </c>
      <c r="BQ7" s="24">
        <v>88.59</v>
      </c>
      <c r="BR7" s="24">
        <v>98.93</v>
      </c>
      <c r="BS7" s="24">
        <v>97</v>
      </c>
      <c r="BT7" s="24">
        <v>97.62</v>
      </c>
      <c r="BU7" s="24">
        <v>88.49</v>
      </c>
      <c r="BV7" s="24">
        <v>55.85</v>
      </c>
      <c r="BW7" s="24">
        <v>53.23</v>
      </c>
      <c r="BX7" s="24">
        <v>50.7</v>
      </c>
      <c r="BY7" s="24">
        <v>60</v>
      </c>
      <c r="BZ7" s="24">
        <v>59.01</v>
      </c>
      <c r="CA7" s="24">
        <v>57.03</v>
      </c>
      <c r="CB7" s="24">
        <v>205.72</v>
      </c>
      <c r="CC7" s="24">
        <v>173</v>
      </c>
      <c r="CD7" s="24">
        <v>175.03</v>
      </c>
      <c r="CE7" s="24">
        <v>177.63</v>
      </c>
      <c r="CF7" s="24">
        <v>201.76</v>
      </c>
      <c r="CG7" s="24">
        <v>287.91000000000003</v>
      </c>
      <c r="CH7" s="24">
        <v>283.3</v>
      </c>
      <c r="CI7" s="24">
        <v>289.81</v>
      </c>
      <c r="CJ7" s="24">
        <v>282.70999999999998</v>
      </c>
      <c r="CK7" s="24">
        <v>291.82</v>
      </c>
      <c r="CL7" s="24">
        <v>294.83</v>
      </c>
      <c r="CM7" s="24">
        <v>47.04</v>
      </c>
      <c r="CN7" s="24">
        <v>50.05</v>
      </c>
      <c r="CO7" s="24">
        <v>50.24</v>
      </c>
      <c r="CP7" s="24">
        <v>49.53</v>
      </c>
      <c r="CQ7" s="24">
        <v>48.2</v>
      </c>
      <c r="CR7" s="24">
        <v>54.93</v>
      </c>
      <c r="CS7" s="24">
        <v>55.96</v>
      </c>
      <c r="CT7" s="24">
        <v>56.45</v>
      </c>
      <c r="CU7" s="24">
        <v>56.52</v>
      </c>
      <c r="CV7" s="24">
        <v>88.45</v>
      </c>
      <c r="CW7" s="24">
        <v>84.27</v>
      </c>
      <c r="CX7" s="24">
        <v>100</v>
      </c>
      <c r="CY7" s="24">
        <v>100</v>
      </c>
      <c r="CZ7" s="24">
        <v>100</v>
      </c>
      <c r="DA7" s="24">
        <v>100</v>
      </c>
      <c r="DB7" s="24">
        <v>100</v>
      </c>
      <c r="DC7" s="24">
        <v>65.569999999999993</v>
      </c>
      <c r="DD7" s="24">
        <v>60.12</v>
      </c>
      <c r="DE7" s="24">
        <v>54.99</v>
      </c>
      <c r="DF7" s="24">
        <v>88.43</v>
      </c>
      <c r="DG7" s="24">
        <v>90.34</v>
      </c>
      <c r="DH7" s="24">
        <v>86.02</v>
      </c>
      <c r="DI7" s="24">
        <v>23.26</v>
      </c>
      <c r="DJ7" s="24">
        <v>25.53</v>
      </c>
      <c r="DK7" s="24">
        <v>27.71</v>
      </c>
      <c r="DL7" s="24">
        <v>30.14</v>
      </c>
      <c r="DM7" s="24">
        <v>32.770000000000003</v>
      </c>
      <c r="DN7" s="24">
        <v>16.41</v>
      </c>
      <c r="DO7" s="24">
        <v>16.63</v>
      </c>
      <c r="DP7" s="24">
        <v>15.4</v>
      </c>
      <c r="DQ7" s="24">
        <v>21.02</v>
      </c>
      <c r="DR7" s="24">
        <v>24.31</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佐藤　孝宜</cp:lastModifiedBy>
  <dcterms:created xsi:type="dcterms:W3CDTF">2023-12-12T01:06:55Z</dcterms:created>
  <dcterms:modified xsi:type="dcterms:W3CDTF">2024-01-17T04:57:33Z</dcterms:modified>
  <cp:category>
  </cp:category>
</cp:coreProperties>
</file>