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hiwa-main\45_下水道課\020@《下水道経営係》\財務\財政状況公表\経営比較分析表\R04\提出\"/>
    </mc:Choice>
  </mc:AlternateContent>
  <xr:revisionPtr revIDLastSave="0" documentId="13_ncr:1_{9D51AB78-A33F-49A3-9BC8-5F901DF05FD2}" xr6:coauthVersionLast="36" xr6:coauthVersionMax="36" xr10:uidLastSave="{00000000-0000-0000-0000-000000000000}"/>
  <workbookProtection workbookAlgorithmName="SHA-512" workbookHashValue="cDn/IYPKBKZCcbu1gn96Ety1VpEi9V3/7k+Q06vGXAwaQZj2n7mkEGnGMpfBs1+18mP92fhozl7pBhWW3Rsffg==" workbookSaltValue="uAfKYCmu25bL7Bmjng7wI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<sst xmlns="http://schemas.openxmlformats.org/spreadsheetml/2006/main" count="231" uniqueCount="115">
  <si>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</si>
  <si>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</si>
  <si>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</si>
  <si>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</si>
  <si>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</si>
  <si>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</si>
  <si>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</si>
  <si>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</si>
  <si>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</si>
  <si>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</si>
  <si>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</si>
  <si>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</si>
  <si>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</si>
  <si>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</si>
  <si>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</si>
  <si>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</si>
  <si>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</si>
  <si>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</si>
  <si>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</si>
  <si>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</si>
  <si>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</si>
  <si>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</si>
  <si>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</si>
  <si>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</si>
  <si>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</si>
  <si>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</si>
  <si>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</si>
  <si>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</si>
  <si>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</si>
  <si>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</si>
  <si>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</si>
  <si>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</si>
  <si>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</si>
  <si>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</si>
  <si>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</si>
  <si>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</si>
  <si>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</si>
  <si>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</si>
  <si>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</si>
  <si>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</si>
  <si>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</si>
  <si>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</si>
  <si>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</si>
  <si>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</si>
  <si>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</si>
  <si>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</si>
  <si>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</si>
  <si>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</si>
  <si>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</si>
  <si>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</si>
  <si>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</si>
  <si>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</si>
  <si>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</si>
  <si>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</si>
  <si>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</si>
  <si>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</si>
  <si>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</si>
  <si>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</si>
  <si>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</si>
  <si>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</si>
  <si>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</si>
  <si>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</si>
  <si>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</si>
  <si>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</si>
  <si>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</si>
  <si>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</si>
  <si>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</si>
  <si>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</si>
  <si>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</si>
  <si>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</si>
  <si>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</si>
  <si>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</si>
  <si>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</si>
  <si>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</si>
  <si>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</si>
  <si>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</si>
  <si>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</si>
  <si>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</si>
  <si>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</si>
  <si>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</si>
  <si>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</si>
  <si>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</si>
  <si>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</si>
  <si>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</si>
  <si>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</si>
  <si>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</si>
  <si>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</si>
  <si>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</si>
  <si>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</si>
  <si>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</si>
  <si>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</si>
  <si>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</si>
  <si>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</si>
  <si>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</si>
  <si>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</si>
  <si>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</si>
  <si>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</si>
  <si>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</si>
  <si>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</si>
  <si>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</si>
  <si>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</si>
  <si>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</si>
  <si>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</si>
  <si>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</si>
  <si>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</si>
  <si>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</si>
  <si>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</si>
  <si>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</si>
  <si>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</si>
  <si>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</si>
  <si>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</si>
  <si>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</si>
  <si>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現在のところ管路施設のマンホールポンプ設備、処理施設の電気・機械設備に耐用年数を経過したものがあるため、計画的に更新しています。
　更新工事にかかる財源は、内部留保資金を全て元金償還に充てているため、交付金及び企業債となっています。</t>
    <phoneticPr fontId="4"/>
  </si>
  <si>
    <t>　農村における生活環境の向上、人口減少対策などを目的とし、人口密度の低い地域でありながら経営を度外視して整備されています。このため、収益的支出にしめる資本費の割合が高い状況となっています。将来的に経営が改善する見込がないことから、繰出基準に基づく繰入額を全額要求し、基準外繰入も計上したことから黒字となりました。
　また、経営改善に向けて、経年化により増大することが見込まれる維持管理費を抑制するとともに、水洗化率の向上を図る必要があります。
　施設の老朽化に関しては、処理場の機械設備等、必要に応じて更新している状況ですが、今後の人口減少も考慮し、処理場の統合等も視野に入れ検討していく必要があります。</t>
    <rPh sb="133" eb="135">
      <t>キジュン</t>
    </rPh>
    <rPh sb="135" eb="136">
      <t>ガイ</t>
    </rPh>
    <rPh sb="136" eb="138">
      <t>クリイレ</t>
    </rPh>
    <rPh sb="139" eb="141">
      <t>ケイジョウ</t>
    </rPh>
    <rPh sb="147" eb="149">
      <t>クロジ</t>
    </rPh>
    <phoneticPr fontId="4"/>
  </si>
  <si>
    <t>　新規接続があるものの、人口減少の影響により使用料収入は微減となりました。
　支出では維持管理費の縮減に取り組んでおり、経費回収率は100％となりましたが、累積欠損金が依然として多額に計上されているため、引き続きの経営改善が必要となります。
　収支の状況は、使用料収入により維持管理費は賄えていますが、企業債の支払利息、減価償却費等の資本費について繰入金に頼っている状態です。
　人口密度に対し整備面積は広いため、資本費の割合が高く、非現金支出に対する多額の繰入を行っている状況です。</t>
    <rPh sb="1" eb="5">
      <t>シンキセツゾク</t>
    </rPh>
    <rPh sb="12" eb="16">
      <t>ジンコウゲンショウ</t>
    </rPh>
    <rPh sb="17" eb="19">
      <t>エイキョウ</t>
    </rPh>
    <rPh sb="22" eb="25">
      <t>シヨウリョウ</t>
    </rPh>
    <rPh sb="25" eb="27">
      <t>シュウニュウ</t>
    </rPh>
    <rPh sb="28" eb="30">
      <t>ビゲン</t>
    </rPh>
    <rPh sb="39" eb="41">
      <t>シシュツ</t>
    </rPh>
    <rPh sb="43" eb="48">
      <t>イジカンリヒ</t>
    </rPh>
    <rPh sb="49" eb="51">
      <t>シュクゲン</t>
    </rPh>
    <rPh sb="52" eb="53">
      <t>ト</t>
    </rPh>
    <rPh sb="54" eb="55">
      <t>ク</t>
    </rPh>
    <rPh sb="60" eb="65">
      <t>ケイヒカイシュウリツ</t>
    </rPh>
    <rPh sb="78" eb="83">
      <t>ルイセキケッソンキン</t>
    </rPh>
    <rPh sb="84" eb="86">
      <t>イゼン</t>
    </rPh>
    <rPh sb="92" eb="94">
      <t>ケイジョウ</t>
    </rPh>
    <rPh sb="232" eb="233">
      <t>オコナ</t>
    </rPh>
    <rPh sb="237" eb="23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</si>
</sst>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7A-4817-840C-1D8DB694EE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37A-4817-840C-1D8DB694EE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44.26</c:v>
                </c:pt>
                <c:pt idx="1">
                  <c:v>44.26</c:v>
                </c:pt>
                <c:pt idx="2">
                  <c:v>44.26</c:v>
                </c:pt>
                <c:pt idx="3">
                  <c:v>45.62</c:v>
                </c:pt>
                <c:pt idx="4">
                  <c:v>45.62</c:v>
                </c:pt>
              </c:numCache>
            </c:numRef>
          </c:val>
          <c:extLst>
            <c:ext xmlns:c16="http://schemas.microsoft.com/office/drawing/2014/chart" uri="{C3380CC4-5D6E-409C-BE32-E72D297353CC}">
              <c16:uniqueId val="{00000000-871D-47F3-AD2D-0B22A271CA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71D-47F3-AD2D-0B22A271CA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89.32</c:v>
                </c:pt>
                <c:pt idx="1">
                  <c:v>89.84</c:v>
                </c:pt>
                <c:pt idx="2">
                  <c:v>90.32</c:v>
                </c:pt>
                <c:pt idx="3">
                  <c:v>90.38</c:v>
                </c:pt>
                <c:pt idx="4">
                  <c:v>91.41</c:v>
                </c:pt>
              </c:numCache>
            </c:numRef>
          </c:val>
          <c:extLst>
            <c:ext xmlns:c16="http://schemas.microsoft.com/office/drawing/2014/chart" uri="{C3380CC4-5D6E-409C-BE32-E72D297353CC}">
              <c16:uniqueId val="{00000000-19EE-4337-8736-657EF90825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9EE-4337-8736-657EF90825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98.15</c:v>
                </c:pt>
                <c:pt idx="1">
                  <c:v>101.67</c:v>
                </c:pt>
                <c:pt idx="2">
                  <c:v>100</c:v>
                </c:pt>
                <c:pt idx="3">
                  <c:v>100</c:v>
                </c:pt>
                <c:pt idx="4">
                  <c:v>109.51</c:v>
                </c:pt>
              </c:numCache>
            </c:numRef>
          </c:val>
          <c:extLst>
            <c:ext xmlns:c16="http://schemas.microsoft.com/office/drawing/2014/chart" uri="{C3380CC4-5D6E-409C-BE32-E72D297353CC}">
              <c16:uniqueId val="{00000000-FA5D-4A59-8D38-BA2BA6A11B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FA5D-4A59-8D38-BA2BA6A11B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20.22</c:v>
                </c:pt>
                <c:pt idx="1">
                  <c:v>22.44</c:v>
                </c:pt>
                <c:pt idx="2">
                  <c:v>24.69</c:v>
                </c:pt>
                <c:pt idx="3">
                  <c:v>26.97</c:v>
                </c:pt>
                <c:pt idx="4">
                  <c:v>29.13</c:v>
                </c:pt>
              </c:numCache>
            </c:numRef>
          </c:val>
          <c:extLst>
            <c:ext xmlns:c16="http://schemas.microsoft.com/office/drawing/2014/chart" uri="{C3380CC4-5D6E-409C-BE32-E72D297353CC}">
              <c16:uniqueId val="{00000000-E85E-49C3-A3EB-C3E52A0429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E85E-49C3-A3EB-C3E52A0429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4D-435B-914B-B491A386CB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44D-435B-914B-B491A386CB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385.23</c:v>
                </c:pt>
                <c:pt idx="1">
                  <c:v>379.27</c:v>
                </c:pt>
                <c:pt idx="2">
                  <c:v>369.31</c:v>
                </c:pt>
                <c:pt idx="3">
                  <c:v>372.45</c:v>
                </c:pt>
                <c:pt idx="4">
                  <c:v>318.42</c:v>
                </c:pt>
              </c:numCache>
            </c:numRef>
          </c:val>
          <c:extLst>
            <c:ext xmlns:c16="http://schemas.microsoft.com/office/drawing/2014/chart" uri="{C3380CC4-5D6E-409C-BE32-E72D297353CC}">
              <c16:uniqueId val="{00000000-3F2A-41A8-829F-256152D5C0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3F2A-41A8-829F-256152D5C0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25.12</c:v>
                </c:pt>
                <c:pt idx="1">
                  <c:v>23.69</c:v>
                </c:pt>
                <c:pt idx="2">
                  <c:v>10.64</c:v>
                </c:pt>
                <c:pt idx="3">
                  <c:v>10.37</c:v>
                </c:pt>
                <c:pt idx="4">
                  <c:v>7.93</c:v>
                </c:pt>
              </c:numCache>
            </c:numRef>
          </c:val>
          <c:extLst>
            <c:ext xmlns:c16="http://schemas.microsoft.com/office/drawing/2014/chart" uri="{C3380CC4-5D6E-409C-BE32-E72D297353CC}">
              <c16:uniqueId val="{00000000-29C0-4ECD-81A0-878CFAD67C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29C0-4ECD-81A0-878CFAD67C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5503.04</c:v>
                </c:pt>
                <c:pt idx="1">
                  <c:v>5160.96</c:v>
                </c:pt>
                <c:pt idx="2">
                  <c:v>4544.41</c:v>
                </c:pt>
                <c:pt idx="3">
                  <c:v>4206.0600000000004</c:v>
                </c:pt>
                <c:pt idx="4">
                  <c:v>3842.94</c:v>
                </c:pt>
              </c:numCache>
            </c:numRef>
          </c:val>
          <c:extLst>
            <c:ext xmlns:c16="http://schemas.microsoft.com/office/drawing/2014/chart" uri="{C3380CC4-5D6E-409C-BE32-E72D297353CC}">
              <c16:uniqueId val="{00000000-BC47-4B93-A0BC-AF0020DFA4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C47-4B93-A0BC-AF0020DFA4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100.01</c:v>
                </c:pt>
                <c:pt idx="1">
                  <c:v>100.26</c:v>
                </c:pt>
                <c:pt idx="2">
                  <c:v>100</c:v>
                </c:pt>
                <c:pt idx="3">
                  <c:v>100</c:v>
                </c:pt>
                <c:pt idx="4">
                  <c:v>100</c:v>
                </c:pt>
              </c:numCache>
            </c:numRef>
          </c:val>
          <c:extLst>
            <c:ext xmlns:c16="http://schemas.microsoft.com/office/drawing/2014/chart" uri="{C3380CC4-5D6E-409C-BE32-E72D297353CC}">
              <c16:uniqueId val="{00000000-8576-4549-9C74-13A97954F9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576-4549-9C74-13A97954F9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172.19</c:v>
                </c:pt>
                <c:pt idx="1">
                  <c:v>171.84</c:v>
                </c:pt>
                <c:pt idx="2">
                  <c:v>172.93</c:v>
                </c:pt>
                <c:pt idx="3">
                  <c:v>172.86</c:v>
                </c:pt>
                <c:pt idx="4">
                  <c:v>173.6</c:v>
                </c:pt>
              </c:numCache>
            </c:numRef>
          </c:val>
          <c:extLst>
            <c:ext xmlns:c16="http://schemas.microsoft.com/office/drawing/2014/chart" uri="{C3380CC4-5D6E-409C-BE32-E72D297353CC}">
              <c16:uniqueId val="{00000000-72AB-4A6C-AC43-5ACB7AC755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2AB-4A6C-AC43-5ACB7AC755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紫波町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33049</v>
      </c>
      <c r="AM8" s="46"/>
      <c r="AN8" s="46"/>
      <c r="AO8" s="46"/>
      <c r="AP8" s="46"/>
      <c r="AQ8" s="46"/>
      <c r="AR8" s="46"/>
      <c r="AS8" s="46"/>
      <c r="AT8" s="45">
        <f>データ!T6</f>
        <v>238.98</v>
      </c>
      <c r="AU8" s="45"/>
      <c r="AV8" s="45"/>
      <c r="AW8" s="45"/>
      <c r="AX8" s="45"/>
      <c r="AY8" s="45"/>
      <c r="AZ8" s="45"/>
      <c r="BA8" s="45"/>
      <c r="BB8" s="45">
        <f>データ!U6</f>
        <v>138.29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65.41</v>
      </c>
      <c r="J10" s="45"/>
      <c r="K10" s="45"/>
      <c r="L10" s="45"/>
      <c r="M10" s="45"/>
      <c r="N10" s="45"/>
      <c r="O10" s="45"/>
      <c r="P10" s="45">
        <f>データ!P6</f>
        <v>16.899999999999999</v>
      </c>
      <c r="Q10" s="45"/>
      <c r="R10" s="45"/>
      <c r="S10" s="45"/>
      <c r="T10" s="45"/>
      <c r="U10" s="45"/>
      <c r="V10" s="45"/>
      <c r="W10" s="45">
        <f>データ!Q6</f>
        <v>81.05</v>
      </c>
      <c r="X10" s="45"/>
      <c r="Y10" s="45"/>
      <c r="Z10" s="45"/>
      <c r="AA10" s="45"/>
      <c r="AB10" s="45"/>
      <c r="AC10" s="45"/>
      <c r="AD10" s="46">
        <f>データ!R6</f>
        <v>3630</v>
      </c>
      <c r="AE10" s="46"/>
      <c r="AF10" s="46"/>
      <c r="AG10" s="46"/>
      <c r="AH10" s="46"/>
      <c r="AI10" s="46"/>
      <c r="AJ10" s="46"/>
      <c r="AK10" s="2"/>
      <c r="AL10" s="46">
        <f>データ!V6</f>
        <v>5562</v>
      </c>
      <c r="AM10" s="46"/>
      <c r="AN10" s="46"/>
      <c r="AO10" s="46"/>
      <c r="AP10" s="46"/>
      <c r="AQ10" s="46"/>
      <c r="AR10" s="46"/>
      <c r="AS10" s="46"/>
      <c r="AT10" s="45">
        <f>データ!W6</f>
        <v>3.52</v>
      </c>
      <c r="AU10" s="45"/>
      <c r="AV10" s="45"/>
      <c r="AW10" s="45"/>
      <c r="AX10" s="45"/>
      <c r="AY10" s="45"/>
      <c r="AZ10" s="45"/>
      <c r="BA10" s="45"/>
      <c r="BB10" s="45">
        <f>データ!X6</f>
        <v>1580.11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cdHF7SfkceN7cu0ILlaLk6m/T+DmeLi1OvVKCh58ly2JRoEoqcpNXg6Aw8GpXJlQenrzIEh1OsYPwanVL1/rQ==" saltValue="YnPcwzB0XMlbGq4xHJOM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33219</v>
      </c>
      <c r="D6" s="19">
        <f t="shared" si="3"/>
        <v>46</v>
      </c>
      <c r="E6" s="19">
        <f t="shared" si="3"/>
        <v>17</v>
      </c>
      <c r="F6" s="19">
        <f t="shared" si="3"/>
        <v>5</v>
      </c>
      <c r="G6" s="19">
        <f t="shared" si="3"/>
        <v>0</v>
      </c>
      <c r="H6" s="19" t="str">
        <f t="shared" si="3"/>
        <v>岩手県　紫波町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65.41</v>
      </c>
      <c r="P6" s="20">
        <f t="shared" si="3"/>
        <v>16.899999999999999</v>
      </c>
      <c r="Q6" s="20">
        <f t="shared" si="3"/>
        <v>81.05</v>
      </c>
      <c r="R6" s="20">
        <f t="shared" si="3"/>
        <v>3630</v>
      </c>
      <c r="S6" s="20">
        <f t="shared" si="3"/>
        <v>33049</v>
      </c>
      <c r="T6" s="20">
        <f t="shared" si="3"/>
        <v>238.98</v>
      </c>
      <c r="U6" s="20">
        <f t="shared" si="3"/>
        <v>138.29</v>
      </c>
      <c r="V6" s="20">
        <f t="shared" si="3"/>
        <v>5562</v>
      </c>
      <c r="W6" s="20">
        <f t="shared" si="3"/>
        <v>3.52</v>
      </c>
      <c r="X6" s="20">
        <f t="shared" si="3"/>
        <v>1580.11</v>
      </c>
      <c r="Y6" s="21">
        <f>IF(Y7="",NA(),Y7)</f>
        <v>98.15</v>
      </c>
      <c r="Z6" s="21">
        <f t="shared" ref="Z6:AH6" si="4">IF(Z7="",NA(),Z7)</f>
        <v>101.67</v>
      </c>
      <c r="AA6" s="21">
        <f t="shared" si="4"/>
        <v>100</v>
      </c>
      <c r="AB6" s="21">
        <f t="shared" si="4"/>
        <v>100</v>
      </c>
      <c r="AC6" s="21">
        <f t="shared" si="4"/>
        <v>109.51</v>
      </c>
      <c r="AD6" s="21">
        <f t="shared" si="4"/>
        <v>101.77</v>
      </c>
      <c r="AE6" s="21">
        <f t="shared" si="4"/>
        <v>103.6</v>
      </c>
      <c r="AF6" s="21">
        <f t="shared" si="4"/>
        <v>106.37</v>
      </c>
      <c r="AG6" s="21">
        <f t="shared" si="4"/>
        <v>106.07</v>
      </c>
      <c r="AH6" s="21">
        <f t="shared" si="4"/>
        <v>105.5</v>
      </c>
      <c r="AI6" s="20" t="str">
        <f>IF(AI7="","",IF(AI7="-","【-】","【"&amp;SUBSTITUTE(TEXT(AI7,"#,##0.00"),"-","△")&amp;"】"))</f>
        <v>【103.61】</v>
      </c>
      <c r="AJ6" s="21">
        <f>IF(AJ7="",NA(),AJ7)</f>
        <v>385.23</v>
      </c>
      <c r="AK6" s="21">
        <f t="shared" ref="AK6:AS6" si="5">IF(AK7="",NA(),AK7)</f>
        <v>379.27</v>
      </c>
      <c r="AL6" s="21">
        <f t="shared" si="5"/>
        <v>369.31</v>
      </c>
      <c r="AM6" s="21">
        <f t="shared" si="5"/>
        <v>372.45</v>
      </c>
      <c r="AN6" s="21">
        <f t="shared" si="5"/>
        <v>318.42</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25.12</v>
      </c>
      <c r="AV6" s="21">
        <f t="shared" ref="AV6:BD6" si="6">IF(AV7="",NA(),AV7)</f>
        <v>23.69</v>
      </c>
      <c r="AW6" s="21">
        <f t="shared" si="6"/>
        <v>10.64</v>
      </c>
      <c r="AX6" s="21">
        <f t="shared" si="6"/>
        <v>10.37</v>
      </c>
      <c r="AY6" s="21">
        <f t="shared" si="6"/>
        <v>7.93</v>
      </c>
      <c r="AZ6" s="21">
        <f t="shared" si="6"/>
        <v>29.54</v>
      </c>
      <c r="BA6" s="21">
        <f t="shared" si="6"/>
        <v>26.99</v>
      </c>
      <c r="BB6" s="21">
        <f t="shared" si="6"/>
        <v>29.13</v>
      </c>
      <c r="BC6" s="21">
        <f t="shared" si="6"/>
        <v>35.69</v>
      </c>
      <c r="BD6" s="21">
        <f t="shared" si="6"/>
        <v>38.4</v>
      </c>
      <c r="BE6" s="20" t="str">
        <f>IF(BE7="","",IF(BE7="-","【-】","【"&amp;SUBSTITUTE(TEXT(BE7,"#,##0.00"),"-","△")&amp;"】"))</f>
        <v>【36.94】</v>
      </c>
      <c r="BF6" s="21">
        <f>IF(BF7="",NA(),BF7)</f>
        <v>5503.04</v>
      </c>
      <c r="BG6" s="21">
        <f t="shared" ref="BG6:BO6" si="7">IF(BG7="",NA(),BG7)</f>
        <v>5160.96</v>
      </c>
      <c r="BH6" s="21">
        <f t="shared" si="7"/>
        <v>4544.41</v>
      </c>
      <c r="BI6" s="21">
        <f t="shared" si="7"/>
        <v>4206.0600000000004</v>
      </c>
      <c r="BJ6" s="21">
        <f t="shared" si="7"/>
        <v>3842.94</v>
      </c>
      <c r="BK6" s="21">
        <f t="shared" si="7"/>
        <v>789.46</v>
      </c>
      <c r="BL6" s="21">
        <f t="shared" si="7"/>
        <v>826.83</v>
      </c>
      <c r="BM6" s="21">
        <f t="shared" si="7"/>
        <v>867.83</v>
      </c>
      <c r="BN6" s="21">
        <f t="shared" si="7"/>
        <v>791.76</v>
      </c>
      <c r="BO6" s="21">
        <f t="shared" si="7"/>
        <v>900.82</v>
      </c>
      <c r="BP6" s="20" t="str">
        <f>IF(BP7="","",IF(BP7="-","【-】","【"&amp;SUBSTITUTE(TEXT(BP7,"#,##0.00"),"-","△")&amp;"】"))</f>
        <v>【809.19】</v>
      </c>
      <c r="BQ6" s="21">
        <f>IF(BQ7="",NA(),BQ7)</f>
        <v>100.01</v>
      </c>
      <c r="BR6" s="21">
        <f t="shared" ref="BR6:BZ6" si="8">IF(BR7="",NA(),BR7)</f>
        <v>100.26</v>
      </c>
      <c r="BS6" s="21">
        <f t="shared" si="8"/>
        <v>100</v>
      </c>
      <c r="BT6" s="21">
        <f t="shared" si="8"/>
        <v>100</v>
      </c>
      <c r="BU6" s="21">
        <f t="shared" si="8"/>
        <v>100</v>
      </c>
      <c r="BV6" s="21">
        <f t="shared" si="8"/>
        <v>57.77</v>
      </c>
      <c r="BW6" s="21">
        <f t="shared" si="8"/>
        <v>57.31</v>
      </c>
      <c r="BX6" s="21">
        <f t="shared" si="8"/>
        <v>57.08</v>
      </c>
      <c r="BY6" s="21">
        <f t="shared" si="8"/>
        <v>56.26</v>
      </c>
      <c r="BZ6" s="21">
        <f t="shared" si="8"/>
        <v>52.94</v>
      </c>
      <c r="CA6" s="20" t="str">
        <f>IF(CA7="","",IF(CA7="-","【-】","【"&amp;SUBSTITUTE(TEXT(CA7,"#,##0.00"),"-","△")&amp;"】"))</f>
        <v>【57.02】</v>
      </c>
      <c r="CB6" s="21">
        <f>IF(CB7="",NA(),CB7)</f>
        <v>172.19</v>
      </c>
      <c r="CC6" s="21">
        <f t="shared" ref="CC6:CK6" si="9">IF(CC7="",NA(),CC7)</f>
        <v>171.84</v>
      </c>
      <c r="CD6" s="21">
        <f t="shared" si="9"/>
        <v>172.93</v>
      </c>
      <c r="CE6" s="21">
        <f t="shared" si="9"/>
        <v>172.86</v>
      </c>
      <c r="CF6" s="21">
        <f t="shared" si="9"/>
        <v>173.6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44.26</v>
      </c>
      <c r="CN6" s="21">
        <f t="shared" ref="CN6:CV6" si="10">IF(CN7="",NA(),CN7)</f>
        <v>44.26</v>
      </c>
      <c r="CO6" s="21">
        <f t="shared" si="10"/>
        <v>44.26</v>
      </c>
      <c r="CP6" s="21">
        <f t="shared" si="10"/>
        <v>45.62</v>
      </c>
      <c r="CQ6" s="21">
        <f t="shared" si="10"/>
        <v>45.62</v>
      </c>
      <c r="CR6" s="21">
        <f t="shared" si="10"/>
        <v>50.68</v>
      </c>
      <c r="CS6" s="21">
        <f t="shared" si="10"/>
        <v>50.14</v>
      </c>
      <c r="CT6" s="21">
        <f t="shared" si="10"/>
        <v>54.83</v>
      </c>
      <c r="CU6" s="21">
        <f t="shared" si="10"/>
        <v>66.53</v>
      </c>
      <c r="CV6" s="21">
        <f t="shared" si="10"/>
        <v>52.35</v>
      </c>
      <c r="CW6" s="20" t="str">
        <f>IF(CW7="","",IF(CW7="-","【-】","【"&amp;SUBSTITUTE(TEXT(CW7,"#,##0.00"),"-","△")&amp;"】"))</f>
        <v>【52.55】</v>
      </c>
      <c r="CX6" s="21">
        <f>IF(CX7="",NA(),CX7)</f>
        <v>89.32</v>
      </c>
      <c r="CY6" s="21">
        <f t="shared" ref="CY6:DG6" si="11">IF(CY7="",NA(),CY7)</f>
        <v>89.84</v>
      </c>
      <c r="CZ6" s="21">
        <f t="shared" si="11"/>
        <v>90.32</v>
      </c>
      <c r="DA6" s="21">
        <f t="shared" si="11"/>
        <v>90.38</v>
      </c>
      <c r="DB6" s="21">
        <f t="shared" si="11"/>
        <v>91.41</v>
      </c>
      <c r="DC6" s="21">
        <f t="shared" si="11"/>
        <v>84.86</v>
      </c>
      <c r="DD6" s="21">
        <f t="shared" si="11"/>
        <v>84.98</v>
      </c>
      <c r="DE6" s="21">
        <f t="shared" si="11"/>
        <v>84.7</v>
      </c>
      <c r="DF6" s="21">
        <f t="shared" si="11"/>
        <v>84.67</v>
      </c>
      <c r="DG6" s="21">
        <f t="shared" si="11"/>
        <v>84.39</v>
      </c>
      <c r="DH6" s="20" t="str">
        <f>IF(DH7="","",IF(DH7="-","【-】","【"&amp;SUBSTITUTE(TEXT(DH7,"#,##0.00"),"-","△")&amp;"】"))</f>
        <v>【87.30】</v>
      </c>
      <c r="DI6" s="21">
        <f>IF(DI7="",NA(),DI7)</f>
        <v>20.22</v>
      </c>
      <c r="DJ6" s="21">
        <f t="shared" ref="DJ6:DR6" si="12">IF(DJ7="",NA(),DJ7)</f>
        <v>22.44</v>
      </c>
      <c r="DK6" s="21">
        <f t="shared" si="12"/>
        <v>24.69</v>
      </c>
      <c r="DL6" s="21">
        <f t="shared" si="12"/>
        <v>26.97</v>
      </c>
      <c r="DM6" s="21">
        <f t="shared" si="12"/>
        <v>29.13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33219</v>
      </c>
      <c r="D7" s="23">
        <v>46</v>
      </c>
      <c r="E7" s="23">
        <v>17</v>
      </c>
      <c r="F7" s="23">
        <v>5</v>
      </c>
      <c r="G7" s="23">
        <v>0</v>
      </c>
      <c r="H7" s="23" t="s">
        <v>95</v>
      </c>
      <c r="I7" s="23" t="s">
        <v>96</v>
      </c>
      <c r="J7" s="23" t="s">
        <v>97</v>
      </c>
      <c r="K7" s="23" t="s">
        <v>98</v>
      </c>
      <c r="L7" s="23" t="s">
        <v>99</v>
      </c>
      <c r="M7" s="23" t="s">
        <v>100</v>
      </c>
      <c r="N7" s="24" t="s">
        <v>101</v>
      </c>
      <c r="O7" s="24">
        <v>65.41</v>
      </c>
      <c r="P7" s="24">
        <v>16.899999999999999</v>
      </c>
      <c r="Q7" s="24">
        <v>81.05</v>
      </c>
      <c r="R7" s="24">
        <v>3630</v>
      </c>
      <c r="S7" s="24">
        <v>33049</v>
      </c>
      <c r="T7" s="24">
        <v>238.98</v>
      </c>
      <c r="U7" s="24">
        <v>138.29</v>
      </c>
      <c r="V7" s="24">
        <v>5562</v>
      </c>
      <c r="W7" s="24">
        <v>3.52</v>
      </c>
      <c r="X7" s="24">
        <v>1580.11</v>
      </c>
      <c r="Y7" s="24">
        <v>98.15</v>
      </c>
      <c r="Z7" s="24">
        <v>101.67</v>
      </c>
      <c r="AA7" s="24">
        <v>100</v>
      </c>
      <c r="AB7" s="24">
        <v>100</v>
      </c>
      <c r="AC7" s="24">
        <v>109.51</v>
      </c>
      <c r="AD7" s="24">
        <v>101.77</v>
      </c>
      <c r="AE7" s="24">
        <v>103.6</v>
      </c>
      <c r="AF7" s="24">
        <v>106.37</v>
      </c>
      <c r="AG7" s="24">
        <v>106.07</v>
      </c>
      <c r="AH7" s="24">
        <v>105.5</v>
      </c>
      <c r="AI7" s="24">
        <v>103.61</v>
      </c>
      <c r="AJ7" s="24">
        <v>385.23</v>
      </c>
      <c r="AK7" s="24">
        <v>379.27</v>
      </c>
      <c r="AL7" s="24">
        <v>369.31</v>
      </c>
      <c r="AM7" s="24">
        <v>372.45</v>
      </c>
      <c r="AN7" s="24">
        <v>318.42</v>
      </c>
      <c r="AO7" s="24">
        <v>227.4</v>
      </c>
      <c r="AP7" s="24">
        <v>193.99</v>
      </c>
      <c r="AQ7" s="24">
        <v>139.02000000000001</v>
      </c>
      <c r="AR7" s="24">
        <v>132.04</v>
      </c>
      <c r="AS7" s="24">
        <v>145.43</v>
      </c>
      <c r="AT7" s="24">
        <v>133.62</v>
      </c>
      <c r="AU7" s="24">
        <v>25.12</v>
      </c>
      <c r="AV7" s="24">
        <v>23.69</v>
      </c>
      <c r="AW7" s="24">
        <v>10.64</v>
      </c>
      <c r="AX7" s="24">
        <v>10.37</v>
      </c>
      <c r="AY7" s="24">
        <v>7.93</v>
      </c>
      <c r="AZ7" s="24">
        <v>29.54</v>
      </c>
      <c r="BA7" s="24">
        <v>26.99</v>
      </c>
      <c r="BB7" s="24">
        <v>29.13</v>
      </c>
      <c r="BC7" s="24">
        <v>35.69</v>
      </c>
      <c r="BD7" s="24">
        <v>38.4</v>
      </c>
      <c r="BE7" s="24">
        <v>36.94</v>
      </c>
      <c r="BF7" s="24">
        <v>5503.04</v>
      </c>
      <c r="BG7" s="24">
        <v>5160.96</v>
      </c>
      <c r="BH7" s="24">
        <v>4544.41</v>
      </c>
      <c r="BI7" s="24">
        <v>4206.0600000000004</v>
      </c>
      <c r="BJ7" s="24">
        <v>3842.94</v>
      </c>
      <c r="BK7" s="24">
        <v>789.46</v>
      </c>
      <c r="BL7" s="24">
        <v>826.83</v>
      </c>
      <c r="BM7" s="24">
        <v>867.83</v>
      </c>
      <c r="BN7" s="24">
        <v>791.76</v>
      </c>
      <c r="BO7" s="24">
        <v>900.82</v>
      </c>
      <c r="BP7" s="24">
        <v>809.19</v>
      </c>
      <c r="BQ7" s="24">
        <v>100.01</v>
      </c>
      <c r="BR7" s="24">
        <v>100.26</v>
      </c>
      <c r="BS7" s="24">
        <v>100</v>
      </c>
      <c r="BT7" s="24">
        <v>100</v>
      </c>
      <c r="BU7" s="24">
        <v>100</v>
      </c>
      <c r="BV7" s="24">
        <v>57.77</v>
      </c>
      <c r="BW7" s="24">
        <v>57.31</v>
      </c>
      <c r="BX7" s="24">
        <v>57.08</v>
      </c>
      <c r="BY7" s="24">
        <v>56.26</v>
      </c>
      <c r="BZ7" s="24">
        <v>52.94</v>
      </c>
      <c r="CA7" s="24">
        <v>57.02</v>
      </c>
      <c r="CB7" s="24">
        <v>172.19</v>
      </c>
      <c r="CC7" s="24">
        <v>171.84</v>
      </c>
      <c r="CD7" s="24">
        <v>172.93</v>
      </c>
      <c r="CE7" s="24">
        <v>172.86</v>
      </c>
      <c r="CF7" s="24">
        <v>173.6</v>
      </c>
      <c r="CG7" s="24">
        <v>274.35000000000002</v>
      </c>
      <c r="CH7" s="24">
        <v>273.52</v>
      </c>
      <c r="CI7" s="24">
        <v>274.99</v>
      </c>
      <c r="CJ7" s="24">
        <v>282.08999999999997</v>
      </c>
      <c r="CK7" s="24">
        <v>303.27999999999997</v>
      </c>
      <c r="CL7" s="24">
        <v>273.68</v>
      </c>
      <c r="CM7" s="24">
        <v>44.26</v>
      </c>
      <c r="CN7" s="24">
        <v>44.26</v>
      </c>
      <c r="CO7" s="24">
        <v>44.26</v>
      </c>
      <c r="CP7" s="24">
        <v>45.62</v>
      </c>
      <c r="CQ7" s="24">
        <v>45.62</v>
      </c>
      <c r="CR7" s="24">
        <v>50.68</v>
      </c>
      <c r="CS7" s="24">
        <v>50.14</v>
      </c>
      <c r="CT7" s="24">
        <v>54.83</v>
      </c>
      <c r="CU7" s="24">
        <v>66.53</v>
      </c>
      <c r="CV7" s="24">
        <v>52.35</v>
      </c>
      <c r="CW7" s="24">
        <v>52.55</v>
      </c>
      <c r="CX7" s="24">
        <v>89.32</v>
      </c>
      <c r="CY7" s="24">
        <v>89.84</v>
      </c>
      <c r="CZ7" s="24">
        <v>90.32</v>
      </c>
      <c r="DA7" s="24">
        <v>90.38</v>
      </c>
      <c r="DB7" s="24">
        <v>91.41</v>
      </c>
      <c r="DC7" s="24">
        <v>84.86</v>
      </c>
      <c r="DD7" s="24">
        <v>84.98</v>
      </c>
      <c r="DE7" s="24">
        <v>84.7</v>
      </c>
      <c r="DF7" s="24">
        <v>84.67</v>
      </c>
      <c r="DG7" s="24">
        <v>84.39</v>
      </c>
      <c r="DH7" s="24">
        <v>87.3</v>
      </c>
      <c r="DI7" s="24">
        <v>20.22</v>
      </c>
      <c r="DJ7" s="24">
        <v>22.44</v>
      </c>
      <c r="DK7" s="24">
        <v>24.69</v>
      </c>
      <c r="DL7" s="24">
        <v>26.97</v>
      </c>
      <c r="DM7" s="24">
        <v>29.13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佐藤　孝宜</cp:lastModifiedBy>
  <cp:lastPrinted>2024-01-17T04:59:02Z</cp:lastPrinted>
  <dcterms:created xsi:type="dcterms:W3CDTF">2023-12-12T00:59:43Z</dcterms:created>
  <dcterms:modified xsi:type="dcterms:W3CDTF">2024-01-17T05:12:47Z</dcterms:modified>
  <cp:category>
  </cp:category>
</cp:coreProperties>
</file>