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6_公表\00_公表資料（HP掲載用データ）\33022_葛巻町\010_上水道（法適用）\"/>
    </mc:Choice>
  </mc:AlternateContent>
  <workbookProtection workbookAlgorithmName="SHA-512" workbookHashValue="2Jo2/7dDAo5tcL/wvxsN7bXNKBtBtf6g14T9hQ4RExOMRFCxNdYlxY3cJWXHT4bXyQos+YY/4BKn72nlWY9eWA==" workbookSaltValue="nX/+Ugp0FQN+s5u6hcr5pw==" workbookSpinCount="100000" lockStructure="1"/>
  <bookViews>
    <workbookView xWindow="0" yWindow="0" windowWidth="23040" windowHeight="8592"/>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L10" i="4"/>
  <c r="W10" i="4"/>
  <c r="P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<sst xmlns="http://schemas.openxmlformats.org/spreadsheetml/2006/main" count="228" uniqueCount="114">
  <si>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</si>
  <si>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</si>
  <si>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</si>
  <si>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</si>
  <si>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</si>
  <si>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</si>
  <si>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</si>
  <si>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</si>
  <si>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</si>
  <si>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</si>
  <si>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</si>
  <si>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</si>
  <si>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</si>
  <si>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</si>
  <si>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</si>
  <si>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</si>
  <si>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</si>
  <si>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</si>
  <si>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</si>
  <si>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</si>
  <si>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</si>
  <si>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</si>
  <si>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</si>
  <si>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</si>
  <si>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</si>
  <si>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</si>
  <si>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</si>
  <si>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</si>
  <si>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</si>
  <si>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</si>
  <si>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</si>
  <si>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</si>
  <si>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</si>
  <si>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</si>
  <si>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</si>
  <si>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</si>
  <si>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</si>
  <si>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</si>
  <si>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</si>
  <si>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</si>
  <si>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</si>
  <si>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</si>
  <si>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</si>
  <si>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</si>
  <si>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</si>
  <si>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</si>
  <si>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</si>
  <si>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</si>
  <si>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</si>
  <si>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</si>
  <si>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</si>
  <si>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</si>
  <si>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</si>
  <si>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</si>
  <si>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</si>
  <si>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</si>
  <si>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</si>
  <si>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</si>
  <si>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</si>
  <si>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</si>
  <si>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</si>
  <si>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</si>
  <si>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</si>
  <si>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</si>
  <si>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</si>
  <si>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</si>
  <si>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</si>
  <si>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</si>
  <si>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</si>
  <si>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</si>
  <si>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</si>
  <si>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</si>
  <si>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</si>
  <si>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</si>
  <si>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</si>
  <si>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</si>
  <si>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</si>
  <si>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</si>
  <si>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</si>
  <si>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</si>
  <si>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</si>
  <si>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</si>
  <si>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</si>
  <si>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</si>
  <si>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</si>
  <si>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</si>
  <si>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</si>
  <si>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</si>
  <si>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</si>
  <si>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</si>
  <si>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</si>
  <si>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</si>
  <si>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</si>
  <si>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葛巻町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</si>
  <si>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</si>
  <si>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</si>
  <si>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</si>
  <si>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</si>
  <si>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</si>
  <si>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</si>
  <si>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</si>
  <si>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</si>
  <si>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</si>
  <si>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</si>
  <si>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</si>
  <si>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</si>
  <si>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</si>
  <si>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</si>
  <si>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</si>
  <si>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</si>
  <si>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</si>
  <si>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の水道事業は旧簡易水道が７施設、旧飲料水供給施設が５施設の計12施設で構成されており、平成25年度から令和元年度に整備を行った江刈地区を除いた施設、管路、機械設備の老朽化が進行している。また漏水箇所不特定の慢性的な漏水が多くみられており、計画的な施設や管路の更新及び管路耐震化工事に向けた財源の確保が今後の課題となっている。</t>
    <rPh sb="71" eb="72">
      <t>ノゾ</t>
    </rPh>
    <rPh sb="80" eb="82">
      <t>キカイ</t>
    </rPh>
    <rPh sb="82" eb="84">
      <t>セツビ</t>
    </rPh>
    <rPh sb="136" eb="138">
      <t>カンロ</t>
    </rPh>
    <rPh sb="138" eb="141">
      <t>タイシンカ</t>
    </rPh>
    <rPh sb="144" eb="145">
      <t>ム</t>
    </rPh>
    <phoneticPr fontId="4"/>
  </si>
  <si>
    <t>　令和４年度においては、町道葛巻浦子内線道路改良工事に伴う町道葛巻浦子内線配水管布設工事及び令和６年度から工事着手予定の馬渕川（北部）地区水道施設整備事業に係る工事財源の精査を行った。今後、人口減少に伴う給水収益の減少、企業債償還のピーク、老朽化施設、管路、機械設備の更新といった課題を「葛巻町水道ビジョン」を基に水道事業経営の健全化、計画的な施設整備を図りながら、持続可能な事業経営を推進していきたい。</t>
    <rPh sb="12" eb="14">
      <t>チョウドウ</t>
    </rPh>
    <rPh sb="14" eb="16">
      <t>クズマキ</t>
    </rPh>
    <rPh sb="16" eb="17">
      <t>ウラ</t>
    </rPh>
    <rPh sb="17" eb="18">
      <t>コ</t>
    </rPh>
    <rPh sb="18" eb="20">
      <t>ナイセン</t>
    </rPh>
    <rPh sb="20" eb="22">
      <t>ドウロ</t>
    </rPh>
    <rPh sb="22" eb="24">
      <t>カイリョウ</t>
    </rPh>
    <rPh sb="24" eb="26">
      <t>コウジ</t>
    </rPh>
    <rPh sb="27" eb="28">
      <t>トモナ</t>
    </rPh>
    <rPh sb="29" eb="31">
      <t>チョウドウ</t>
    </rPh>
    <rPh sb="31" eb="33">
      <t>クズマキ</t>
    </rPh>
    <rPh sb="33" eb="34">
      <t>ウラ</t>
    </rPh>
    <rPh sb="34" eb="35">
      <t>コ</t>
    </rPh>
    <rPh sb="35" eb="37">
      <t>ナイセン</t>
    </rPh>
    <rPh sb="37" eb="40">
      <t>ハイスイカン</t>
    </rPh>
    <rPh sb="40" eb="42">
      <t>フセツ</t>
    </rPh>
    <rPh sb="42" eb="44">
      <t>コウジ</t>
    </rPh>
    <rPh sb="44" eb="45">
      <t>オヨ</t>
    </rPh>
    <rPh sb="46" eb="48">
      <t>レイワ</t>
    </rPh>
    <rPh sb="49" eb="51">
      <t>ネンド</t>
    </rPh>
    <rPh sb="53" eb="55">
      <t>コウジ</t>
    </rPh>
    <rPh sb="55" eb="57">
      <t>チャクシュ</t>
    </rPh>
    <rPh sb="57" eb="59">
      <t>ヨテイ</t>
    </rPh>
    <rPh sb="60" eb="62">
      <t>ウマブチ</t>
    </rPh>
    <rPh sb="62" eb="63">
      <t>カワ</t>
    </rPh>
    <rPh sb="64" eb="66">
      <t>ホクブ</t>
    </rPh>
    <rPh sb="67" eb="69">
      <t>チク</t>
    </rPh>
    <rPh sb="69" eb="71">
      <t>スイドウ</t>
    </rPh>
    <rPh sb="71" eb="73">
      <t>シセツ</t>
    </rPh>
    <rPh sb="73" eb="75">
      <t>セイビ</t>
    </rPh>
    <rPh sb="75" eb="77">
      <t>ジギョウ</t>
    </rPh>
    <rPh sb="78" eb="79">
      <t>カカ</t>
    </rPh>
    <rPh sb="80" eb="82">
      <t>コウジ</t>
    </rPh>
    <rPh sb="82" eb="84">
      <t>ザイゲン</t>
    </rPh>
    <rPh sb="85" eb="87">
      <t>セイサ</t>
    </rPh>
    <rPh sb="88" eb="89">
      <t>オコナ</t>
    </rPh>
    <rPh sb="129" eb="131">
      <t>キカイ</t>
    </rPh>
    <rPh sb="131" eb="133">
      <t>セツビ</t>
    </rPh>
    <phoneticPr fontId="4"/>
  </si>
  <si>
    <t>　当町の水道事業は集落が広く点在しており、給水区域の範囲も広い。また、人口規模に対する施設数が多く管路延長も長距離であることから施設維持管理費、減価償却費の支出割合が高くなっており、経常収支の圧迫及び累積欠損金比率を悪化させる要因となっている。
　平成25年度から令和元年度に実施した「江刈地区水道整備事業」の企業債の償還に伴い、流動比率が毎年減少傾向となっている。また、給水人口の減少に伴い、給水収益も減少していることから、企業債残高対給水収益比率は平均値より高い数値となっている。
　料金回収率は給水収益の減少に伴い100％を下回っており、給水原価は類似団体より経常費用の割合が高く、燃料費、動力費の高騰が主な要因となっている。有収率は慢性的な漏水の影響により前年度より1.93ポイント低い数値となっている。
　人口減少に伴う水道利用者の減少により施設利用率も減少傾向であることから、現状に見合った適正な施設規模を検討していく必要がある。
　今後、令和２年度に策定した「葛巻町水道ビジョン」を基に経営の健全化を図りながら計画的な管路の更新、適正な料金設定に向けて進めていきたい。</t>
    <rPh sb="29" eb="30">
      <t>ヒロ</t>
    </rPh>
    <rPh sb="159" eb="161">
      <t>ショウカン</t>
    </rPh>
    <rPh sb="170" eb="172">
      <t>マイネン</t>
    </rPh>
    <rPh sb="186" eb="188">
      <t>キュウスイ</t>
    </rPh>
    <rPh sb="188" eb="190">
      <t>ジンコウ</t>
    </rPh>
    <rPh sb="191" eb="193">
      <t>ゲンショウ</t>
    </rPh>
    <rPh sb="194" eb="195">
      <t>トモナ</t>
    </rPh>
    <rPh sb="197" eb="199">
      <t>キュウスイ</t>
    </rPh>
    <rPh sb="199" eb="201">
      <t>シュウエキ</t>
    </rPh>
    <rPh sb="202" eb="204">
      <t>ゲンショウ</t>
    </rPh>
    <rPh sb="231" eb="232">
      <t>タカ</t>
    </rPh>
    <rPh sb="276" eb="278">
      <t>ケイジョウ</t>
    </rPh>
    <rPh sb="278" eb="280">
      <t>ヒヨウ</t>
    </rPh>
    <rPh sb="281" eb="283">
      <t>ワリアイ</t>
    </rPh>
    <rPh sb="284" eb="285">
      <t>タカ</t>
    </rPh>
    <rPh sb="287" eb="288">
      <t>オモ</t>
    </rPh>
    <rPh sb="289" eb="292">
      <t>ネンリョウヒ</t>
    </rPh>
    <rPh sb="295" eb="297">
      <t>コウトウ</t>
    </rPh>
    <rPh sb="305" eb="306">
      <t>オモ</t>
    </rPh>
    <rPh sb="307" eb="309">
      <t>ヨウイン</t>
    </rPh>
    <rPh sb="320" eb="322">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</si>
</sst>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8.08</c:v>
                </c:pt>
                <c:pt idx="1">
                  <c:v>0</c:v>
                </c:pt>
                <c:pt idx="2">
                  <c:v>0</c:v>
                </c:pt>
                <c:pt idx="3" formatCode="#,##0.00;&quot;△&quot;#,##0.00;&quot;-&quot;">
                  <c:v>0.05</c:v>
                </c:pt>
                <c:pt idx="4" formatCode="#,##0.00;&quot;△&quot;#,##0.00;&quot;-&quot;">
                  <c:v>0.11</c:v>
                </c:pt>
              </c:numCache>
            </c:numRef>
          </c:val>
          <c:extLst>
            <c:ext xmlns:c16="http://schemas.microsoft.com/office/drawing/2014/chart" uri="{C3380CC4-5D6E-409C-BE32-E72D297353CC}">
              <c16:uniqueId val="{00000000-3D59-4185-9BEE-70D7006D86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3D59-4185-9BEE-70D7006D86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62.18</c:v>
                </c:pt>
                <c:pt idx="1">
                  <c:v>56.98</c:v>
                </c:pt>
                <c:pt idx="2">
                  <c:v>50.33</c:v>
                </c:pt>
                <c:pt idx="3">
                  <c:v>53.9</c:v>
                </c:pt>
                <c:pt idx="4">
                  <c:v>54.46</c:v>
                </c:pt>
              </c:numCache>
            </c:numRef>
          </c:val>
          <c:extLst>
            <c:ext xmlns:c16="http://schemas.microsoft.com/office/drawing/2014/chart" uri="{C3380CC4-5D6E-409C-BE32-E72D297353CC}">
              <c16:uniqueId val="{00000000-EB56-47CA-AD94-1F1CD81508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EB56-47CA-AD94-1F1CD81508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54.89</c:v>
                </c:pt>
                <c:pt idx="1">
                  <c:v>58.96</c:v>
                </c:pt>
                <c:pt idx="2">
                  <c:v>66.42</c:v>
                </c:pt>
                <c:pt idx="3">
                  <c:v>61.3</c:v>
                </c:pt>
                <c:pt idx="4">
                  <c:v>59.37</c:v>
                </c:pt>
              </c:numCache>
            </c:numRef>
          </c:val>
          <c:extLst>
            <c:ext xmlns:c16="http://schemas.microsoft.com/office/drawing/2014/chart" uri="{C3380CC4-5D6E-409C-BE32-E72D297353CC}">
              <c16:uniqueId val="{00000000-50B1-4EFF-9FF8-D2CB928DEE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50B1-4EFF-9FF8-D2CB928DEE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78.28</c:v>
                </c:pt>
                <c:pt idx="1">
                  <c:v>80.13</c:v>
                </c:pt>
                <c:pt idx="2">
                  <c:v>84.78</c:v>
                </c:pt>
                <c:pt idx="3">
                  <c:v>83.96</c:v>
                </c:pt>
                <c:pt idx="4">
                  <c:v>85.93</c:v>
                </c:pt>
              </c:numCache>
            </c:numRef>
          </c:val>
          <c:extLst>
            <c:ext xmlns:c16="http://schemas.microsoft.com/office/drawing/2014/chart" uri="{C3380CC4-5D6E-409C-BE32-E72D297353CC}">
              <c16:uniqueId val="{00000000-6B2B-40E4-9AC0-22E35BD65F1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6B2B-40E4-9AC0-22E35BD65F1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5.05</c:v>
                </c:pt>
                <c:pt idx="1">
                  <c:v>7.93</c:v>
                </c:pt>
                <c:pt idx="2">
                  <c:v>11.79</c:v>
                </c:pt>
                <c:pt idx="3">
                  <c:v>14.95</c:v>
                </c:pt>
                <c:pt idx="4">
                  <c:v>17.93</c:v>
                </c:pt>
              </c:numCache>
            </c:numRef>
          </c:val>
          <c:extLst>
            <c:ext xmlns:c16="http://schemas.microsoft.com/office/drawing/2014/chart" uri="{C3380CC4-5D6E-409C-BE32-E72D297353CC}">
              <c16:uniqueId val="{00000000-DE28-4A0A-9AF6-56BE1BF4CC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DE28-4A0A-9AF6-56BE1BF4CC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6.52</c:v>
                </c:pt>
                <c:pt idx="1">
                  <c:v>27.2</c:v>
                </c:pt>
                <c:pt idx="2">
                  <c:v>28.68</c:v>
                </c:pt>
                <c:pt idx="3">
                  <c:v>28.72</c:v>
                </c:pt>
                <c:pt idx="4">
                  <c:v>35.71</c:v>
                </c:pt>
              </c:numCache>
            </c:numRef>
          </c:val>
          <c:extLst>
            <c:ext xmlns:c16="http://schemas.microsoft.com/office/drawing/2014/chart" uri="{C3380CC4-5D6E-409C-BE32-E72D297353CC}">
              <c16:uniqueId val="{00000000-C61E-448C-8DA4-F0FCB6662B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C61E-448C-8DA4-F0FCB6662B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70.069999999999993</c:v>
                </c:pt>
                <c:pt idx="1">
                  <c:v>105.67</c:v>
                </c:pt>
                <c:pt idx="2">
                  <c:v>122.42</c:v>
                </c:pt>
                <c:pt idx="3">
                  <c:v>149.53</c:v>
                </c:pt>
                <c:pt idx="4">
                  <c:v>174.77</c:v>
                </c:pt>
              </c:numCache>
            </c:numRef>
          </c:val>
          <c:extLst>
            <c:ext xmlns:c16="http://schemas.microsoft.com/office/drawing/2014/chart" uri="{C3380CC4-5D6E-409C-BE32-E72D297353CC}">
              <c16:uniqueId val="{00000000-4C22-4C7C-BE1E-92B15643F31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4C22-4C7C-BE1E-92B15643F31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227.43</c:v>
                </c:pt>
                <c:pt idx="1">
                  <c:v>199.23</c:v>
                </c:pt>
                <c:pt idx="2">
                  <c:v>172.66</c:v>
                </c:pt>
                <c:pt idx="3">
                  <c:v>154.28</c:v>
                </c:pt>
                <c:pt idx="4">
                  <c:v>124.22</c:v>
                </c:pt>
              </c:numCache>
            </c:numRef>
          </c:val>
          <c:extLst>
            <c:ext xmlns:c16="http://schemas.microsoft.com/office/drawing/2014/chart" uri="{C3380CC4-5D6E-409C-BE32-E72D297353CC}">
              <c16:uniqueId val="{00000000-6886-4774-B924-3504DD98AEF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6886-4774-B924-3504DD98AEF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1584.85</c:v>
                </c:pt>
                <c:pt idx="1">
                  <c:v>1534.39</c:v>
                </c:pt>
                <c:pt idx="2">
                  <c:v>1447.41</c:v>
                </c:pt>
                <c:pt idx="3">
                  <c:v>1370.78</c:v>
                </c:pt>
                <c:pt idx="4">
                  <c:v>1300.9000000000001</c:v>
                </c:pt>
              </c:numCache>
            </c:numRef>
          </c:val>
          <c:extLst>
            <c:ext xmlns:c16="http://schemas.microsoft.com/office/drawing/2014/chart" uri="{C3380CC4-5D6E-409C-BE32-E72D297353CC}">
              <c16:uniqueId val="{00000000-0C46-42A2-823B-74ACF4DA46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0C46-42A2-823B-74ACF4DA46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66.36</c:v>
                </c:pt>
                <c:pt idx="1">
                  <c:v>68.98</c:v>
                </c:pt>
                <c:pt idx="2">
                  <c:v>73.989999999999995</c:v>
                </c:pt>
                <c:pt idx="3">
                  <c:v>72.349999999999994</c:v>
                </c:pt>
                <c:pt idx="4">
                  <c:v>74.87</c:v>
                </c:pt>
              </c:numCache>
            </c:numRef>
          </c:val>
          <c:extLst>
            <c:ext xmlns:c16="http://schemas.microsoft.com/office/drawing/2014/chart" uri="{C3380CC4-5D6E-409C-BE32-E72D297353CC}">
              <c16:uniqueId val="{00000000-B879-4399-92D1-45BE416415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B879-4399-92D1-45BE416415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294.13</c:v>
                </c:pt>
                <c:pt idx="1">
                  <c:v>282.58</c:v>
                </c:pt>
                <c:pt idx="2">
                  <c:v>264.93</c:v>
                </c:pt>
                <c:pt idx="3">
                  <c:v>272.85000000000002</c:v>
                </c:pt>
                <c:pt idx="4">
                  <c:v>265.3</c:v>
                </c:pt>
              </c:numCache>
            </c:numRef>
          </c:val>
          <c:extLst>
            <c:ext xmlns:c16="http://schemas.microsoft.com/office/drawing/2014/chart" uri="{C3380CC4-5D6E-409C-BE32-E72D297353CC}">
              <c16:uniqueId val="{00000000-5252-4A1A-9BCE-A8007139404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5252-4A1A-9BCE-A8007139404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岩手県　葛巻町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5607</v>
      </c>
      <c r="AM8" s="66"/>
      <c r="AN8" s="66"/>
      <c r="AO8" s="66"/>
      <c r="AP8" s="66"/>
      <c r="AQ8" s="66"/>
      <c r="AR8" s="66"/>
      <c r="AS8" s="66"/>
      <c r="AT8" s="37">
        <f>データ!$S$6</f>
        <v>434.96</v>
      </c>
      <c r="AU8" s="38"/>
      <c r="AV8" s="38"/>
      <c r="AW8" s="38"/>
      <c r="AX8" s="38"/>
      <c r="AY8" s="38"/>
      <c r="AZ8" s="38"/>
      <c r="BA8" s="38"/>
      <c r="BB8" s="55">
        <f>データ!$T$6</f>
        <v>12.89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50.78</v>
      </c>
      <c r="J10" s="38"/>
      <c r="K10" s="38"/>
      <c r="L10" s="38"/>
      <c r="M10" s="38"/>
      <c r="N10" s="38"/>
      <c r="O10" s="65"/>
      <c r="P10" s="55">
        <f>データ!$P$6</f>
        <v>94.37</v>
      </c>
      <c r="Q10" s="55"/>
      <c r="R10" s="55"/>
      <c r="S10" s="55"/>
      <c r="T10" s="55"/>
      <c r="U10" s="55"/>
      <c r="V10" s="55"/>
      <c r="W10" s="66">
        <f>データ!$Q$6</f>
        <v>3432</v>
      </c>
      <c r="X10" s="66"/>
      <c r="Y10" s="66"/>
      <c r="Z10" s="66"/>
      <c r="AA10" s="66"/>
      <c r="AB10" s="66"/>
      <c r="AC10" s="66"/>
      <c r="AD10" s="2"/>
      <c r="AE10" s="2"/>
      <c r="AF10" s="2"/>
      <c r="AG10" s="2"/>
      <c r="AH10" s="2"/>
      <c r="AI10" s="2"/>
      <c r="AJ10" s="2"/>
      <c r="AK10" s="2"/>
      <c r="AL10" s="66">
        <f>データ!$U$6</f>
        <v>5226</v>
      </c>
      <c r="AM10" s="66"/>
      <c r="AN10" s="66"/>
      <c r="AO10" s="66"/>
      <c r="AP10" s="66"/>
      <c r="AQ10" s="66"/>
      <c r="AR10" s="66"/>
      <c r="AS10" s="66"/>
      <c r="AT10" s="37">
        <f>データ!$V$6</f>
        <v>34.369999999999997</v>
      </c>
      <c r="AU10" s="38"/>
      <c r="AV10" s="38"/>
      <c r="AW10" s="38"/>
      <c r="AX10" s="38"/>
      <c r="AY10" s="38"/>
      <c r="AZ10" s="38"/>
      <c r="BA10" s="38"/>
      <c r="BB10" s="55">
        <f>データ!$W$6</f>
        <v>152.05000000000001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X3qagBySdadlM07Ac8eXhUCM4lqCyr7rTevX+0Bs3f9tFoBB/3sMVoyoZO/ZGfP5e85Xn0v/0ulvZayAOvnZA==" saltValue="JcR5PL7XNHKje8teRI4pF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33022</v>
      </c>
      <c r="D6" s="20">
        <f t="shared" si="3"/>
        <v>46</v>
      </c>
      <c r="E6" s="20">
        <f t="shared" si="3"/>
        <v>1</v>
      </c>
      <c r="F6" s="20">
        <f t="shared" si="3"/>
        <v>0</v>
      </c>
      <c r="G6" s="20">
        <f t="shared" si="3"/>
        <v>1</v>
      </c>
      <c r="H6" s="20" t="str">
        <f t="shared" si="3"/>
        <v>岩手県　葛巻町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50.78</v>
      </c>
      <c r="P6" s="21">
        <f t="shared" si="3"/>
        <v>94.37</v>
      </c>
      <c r="Q6" s="21">
        <f t="shared" si="3"/>
        <v>3432</v>
      </c>
      <c r="R6" s="21">
        <f t="shared" si="3"/>
        <v>5607</v>
      </c>
      <c r="S6" s="21">
        <f t="shared" si="3"/>
        <v>434.96</v>
      </c>
      <c r="T6" s="21">
        <f t="shared" si="3"/>
        <v>12.89</v>
      </c>
      <c r="U6" s="21">
        <f t="shared" si="3"/>
        <v>5226</v>
      </c>
      <c r="V6" s="21">
        <f t="shared" si="3"/>
        <v>34.369999999999997</v>
      </c>
      <c r="W6" s="21">
        <f t="shared" si="3"/>
        <v>152.05000000000001</v>
      </c>
      <c r="X6" s="22">
        <f>IF(X7="",NA(),X7)</f>
        <v>78.28</v>
      </c>
      <c r="Y6" s="22">
        <f t="shared" ref="Y6:AG6" si="4">IF(Y7="",NA(),Y7)</f>
        <v>80.13</v>
      </c>
      <c r="Z6" s="22">
        <f t="shared" si="4"/>
        <v>84.78</v>
      </c>
      <c r="AA6" s="22">
        <f t="shared" si="4"/>
        <v>83.96</v>
      </c>
      <c r="AB6" s="22">
        <f t="shared" si="4"/>
        <v>85.93</v>
      </c>
      <c r="AC6" s="22">
        <f t="shared" si="4"/>
        <v>103.81</v>
      </c>
      <c r="AD6" s="22">
        <f t="shared" si="4"/>
        <v>104.35</v>
      </c>
      <c r="AE6" s="22">
        <f t="shared" si="4"/>
        <v>105.34</v>
      </c>
      <c r="AF6" s="22">
        <f t="shared" si="4"/>
        <v>105.77</v>
      </c>
      <c r="AG6" s="22">
        <f t="shared" si="4"/>
        <v>104.82</v>
      </c>
      <c r="AH6" s="21" t="str">
        <f>IF(AH7="","",IF(AH7="-","【-】","【"&amp;SUBSTITUTE(TEXT(AH7,"#,##0.00"),"-","△")&amp;"】"))</f>
        <v>【108.70】</v>
      </c>
      <c r="AI6" s="22">
        <f>IF(AI7="",NA(),AI7)</f>
        <v>70.069999999999993</v>
      </c>
      <c r="AJ6" s="22">
        <f t="shared" ref="AJ6:AR6" si="5">IF(AJ7="",NA(),AJ7)</f>
        <v>105.67</v>
      </c>
      <c r="AK6" s="22">
        <f t="shared" si="5"/>
        <v>122.42</v>
      </c>
      <c r="AL6" s="22">
        <f t="shared" si="5"/>
        <v>149.53</v>
      </c>
      <c r="AM6" s="22">
        <f t="shared" si="5"/>
        <v>174.77</v>
      </c>
      <c r="AN6" s="22">
        <f t="shared" si="5"/>
        <v>25.66</v>
      </c>
      <c r="AO6" s="22">
        <f t="shared" si="5"/>
        <v>21.69</v>
      </c>
      <c r="AP6" s="22">
        <f t="shared" si="5"/>
        <v>24.04</v>
      </c>
      <c r="AQ6" s="22">
        <f t="shared" si="5"/>
        <v>28.03</v>
      </c>
      <c r="AR6" s="22">
        <f t="shared" si="5"/>
        <v>26.73</v>
      </c>
      <c r="AS6" s="21" t="str">
        <f>IF(AS7="","",IF(AS7="-","【-】","【"&amp;SUBSTITUTE(TEXT(AS7,"#,##0.00"),"-","△")&amp;"】"))</f>
        <v>【1.34】</v>
      </c>
      <c r="AT6" s="22">
        <f>IF(AT7="",NA(),AT7)</f>
        <v>227.43</v>
      </c>
      <c r="AU6" s="22">
        <f t="shared" ref="AU6:BC6" si="6">IF(AU7="",NA(),AU7)</f>
        <v>199.23</v>
      </c>
      <c r="AV6" s="22">
        <f t="shared" si="6"/>
        <v>172.66</v>
      </c>
      <c r="AW6" s="22">
        <f t="shared" si="6"/>
        <v>154.28</v>
      </c>
      <c r="AX6" s="22">
        <f t="shared" si="6"/>
        <v>124.22</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1584.85</v>
      </c>
      <c r="BF6" s="22">
        <f t="shared" ref="BF6:BN6" si="7">IF(BF7="",NA(),BF7)</f>
        <v>1534.39</v>
      </c>
      <c r="BG6" s="22">
        <f t="shared" si="7"/>
        <v>1447.41</v>
      </c>
      <c r="BH6" s="22">
        <f t="shared" si="7"/>
        <v>1370.78</v>
      </c>
      <c r="BI6" s="22">
        <f t="shared" si="7"/>
        <v>1300.9000000000001</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66.36</v>
      </c>
      <c r="BQ6" s="22">
        <f t="shared" ref="BQ6:BY6" si="8">IF(BQ7="",NA(),BQ7)</f>
        <v>68.98</v>
      </c>
      <c r="BR6" s="22">
        <f t="shared" si="8"/>
        <v>73.989999999999995</v>
      </c>
      <c r="BS6" s="22">
        <f t="shared" si="8"/>
        <v>72.349999999999994</v>
      </c>
      <c r="BT6" s="22">
        <f t="shared" si="8"/>
        <v>74.87</v>
      </c>
      <c r="BU6" s="22">
        <f t="shared" si="8"/>
        <v>84.77</v>
      </c>
      <c r="BV6" s="22">
        <f t="shared" si="8"/>
        <v>87.11</v>
      </c>
      <c r="BW6" s="22">
        <f t="shared" si="8"/>
        <v>82.78</v>
      </c>
      <c r="BX6" s="22">
        <f t="shared" si="8"/>
        <v>84.82</v>
      </c>
      <c r="BY6" s="22">
        <f t="shared" si="8"/>
        <v>82.29</v>
      </c>
      <c r="BZ6" s="21" t="str">
        <f>IF(BZ7="","",IF(BZ7="-","【-】","【"&amp;SUBSTITUTE(TEXT(BZ7,"#,##0.00"),"-","△")&amp;"】"))</f>
        <v>【97.47】</v>
      </c>
      <c r="CA6" s="22">
        <f>IF(CA7="",NA(),CA7)</f>
        <v>294.13</v>
      </c>
      <c r="CB6" s="22">
        <f t="shared" ref="CB6:CJ6" si="9">IF(CB7="",NA(),CB7)</f>
        <v>282.58</v>
      </c>
      <c r="CC6" s="22">
        <f t="shared" si="9"/>
        <v>264.93</v>
      </c>
      <c r="CD6" s="22">
        <f t="shared" si="9"/>
        <v>272.85000000000002</v>
      </c>
      <c r="CE6" s="22">
        <f t="shared" si="9"/>
        <v>265.3</v>
      </c>
      <c r="CF6" s="22">
        <f t="shared" si="9"/>
        <v>227.27</v>
      </c>
      <c r="CG6" s="22">
        <f t="shared" si="9"/>
        <v>223.98</v>
      </c>
      <c r="CH6" s="22">
        <f t="shared" si="9"/>
        <v>225.09</v>
      </c>
      <c r="CI6" s="22">
        <f t="shared" si="9"/>
        <v>224.82</v>
      </c>
      <c r="CJ6" s="22">
        <f t="shared" si="9"/>
        <v>230.85</v>
      </c>
      <c r="CK6" s="21" t="str">
        <f>IF(CK7="","",IF(CK7="-","【-】","【"&amp;SUBSTITUTE(TEXT(CK7,"#,##0.00"),"-","△")&amp;"】"))</f>
        <v>【174.75】</v>
      </c>
      <c r="CL6" s="22">
        <f>IF(CL7="",NA(),CL7)</f>
        <v>62.18</v>
      </c>
      <c r="CM6" s="22">
        <f t="shared" ref="CM6:CU6" si="10">IF(CM7="",NA(),CM7)</f>
        <v>56.98</v>
      </c>
      <c r="CN6" s="22">
        <f t="shared" si="10"/>
        <v>50.33</v>
      </c>
      <c r="CO6" s="22">
        <f t="shared" si="10"/>
        <v>53.9</v>
      </c>
      <c r="CP6" s="22">
        <f t="shared" si="10"/>
        <v>54.46</v>
      </c>
      <c r="CQ6" s="22">
        <f t="shared" si="10"/>
        <v>50.29</v>
      </c>
      <c r="CR6" s="22">
        <f t="shared" si="10"/>
        <v>49.64</v>
      </c>
      <c r="CS6" s="22">
        <f t="shared" si="10"/>
        <v>49.38</v>
      </c>
      <c r="CT6" s="22">
        <f t="shared" si="10"/>
        <v>50.09</v>
      </c>
      <c r="CU6" s="22">
        <f t="shared" si="10"/>
        <v>50.1</v>
      </c>
      <c r="CV6" s="21" t="str">
        <f>IF(CV7="","",IF(CV7="-","【-】","【"&amp;SUBSTITUTE(TEXT(CV7,"#,##0.00"),"-","△")&amp;"】"))</f>
        <v>【59.97】</v>
      </c>
      <c r="CW6" s="22">
        <f>IF(CW7="",NA(),CW7)</f>
        <v>54.89</v>
      </c>
      <c r="CX6" s="22">
        <f t="shared" ref="CX6:DF6" si="11">IF(CX7="",NA(),CX7)</f>
        <v>58.96</v>
      </c>
      <c r="CY6" s="22">
        <f t="shared" si="11"/>
        <v>66.42</v>
      </c>
      <c r="CZ6" s="22">
        <f t="shared" si="11"/>
        <v>61.3</v>
      </c>
      <c r="DA6" s="22">
        <f t="shared" si="11"/>
        <v>59.37</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5.05</v>
      </c>
      <c r="DI6" s="22">
        <f t="shared" ref="DI6:DQ6" si="12">IF(DI7="",NA(),DI7)</f>
        <v>7.93</v>
      </c>
      <c r="DJ6" s="22">
        <f t="shared" si="12"/>
        <v>11.79</v>
      </c>
      <c r="DK6" s="22">
        <f t="shared" si="12"/>
        <v>14.95</v>
      </c>
      <c r="DL6" s="22">
        <f t="shared" si="12"/>
        <v>17.93</v>
      </c>
      <c r="DM6" s="22">
        <f t="shared" si="12"/>
        <v>45.85</v>
      </c>
      <c r="DN6" s="22">
        <f t="shared" si="12"/>
        <v>47.31</v>
      </c>
      <c r="DO6" s="22">
        <f t="shared" si="12"/>
        <v>47.5</v>
      </c>
      <c r="DP6" s="22">
        <f t="shared" si="12"/>
        <v>48.41</v>
      </c>
      <c r="DQ6" s="22">
        <f t="shared" si="12"/>
        <v>50.02</v>
      </c>
      <c r="DR6" s="21" t="str">
        <f>IF(DR7="","",IF(DR7="-","【-】","【"&amp;SUBSTITUTE(TEXT(DR7,"#,##0.00"),"-","△")&amp;"】"))</f>
        <v>【51.51】</v>
      </c>
      <c r="DS6" s="22">
        <f>IF(DS7="",NA(),DS7)</f>
        <v>6.52</v>
      </c>
      <c r="DT6" s="22">
        <f t="shared" ref="DT6:EB6" si="13">IF(DT7="",NA(),DT7)</f>
        <v>27.2</v>
      </c>
      <c r="DU6" s="22">
        <f t="shared" si="13"/>
        <v>28.68</v>
      </c>
      <c r="DV6" s="22">
        <f t="shared" si="13"/>
        <v>28.72</v>
      </c>
      <c r="DW6" s="22">
        <f t="shared" si="13"/>
        <v>35.71</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8.08</v>
      </c>
      <c r="EE6" s="21">
        <f t="shared" ref="EE6:EM6" si="14">IF(EE7="",NA(),EE7)</f>
        <v>0</v>
      </c>
      <c r="EF6" s="21">
        <f t="shared" si="14"/>
        <v>0</v>
      </c>
      <c r="EG6" s="22">
        <f t="shared" si="14"/>
        <v>0.05</v>
      </c>
      <c r="EH6" s="22">
        <f t="shared" si="14"/>
        <v>0.11</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33022</v>
      </c>
      <c r="D7" s="24">
        <v>46</v>
      </c>
      <c r="E7" s="24">
        <v>1</v>
      </c>
      <c r="F7" s="24">
        <v>0</v>
      </c>
      <c r="G7" s="24">
        <v>1</v>
      </c>
      <c r="H7" s="24" t="s">
        <v>93</v>
      </c>
      <c r="I7" s="24" t="s">
        <v>94</v>
      </c>
      <c r="J7" s="24" t="s">
        <v>95</v>
      </c>
      <c r="K7" s="24" t="s">
        <v>96</v>
      </c>
      <c r="L7" s="24" t="s">
        <v>97</v>
      </c>
      <c r="M7" s="24" t="s">
        <v>98</v>
      </c>
      <c r="N7" s="25" t="s">
        <v>99</v>
      </c>
      <c r="O7" s="25">
        <v>50.78</v>
      </c>
      <c r="P7" s="25">
        <v>94.37</v>
      </c>
      <c r="Q7" s="25">
        <v>3432</v>
      </c>
      <c r="R7" s="25">
        <v>5607</v>
      </c>
      <c r="S7" s="25">
        <v>434.96</v>
      </c>
      <c r="T7" s="25">
        <v>12.89</v>
      </c>
      <c r="U7" s="25">
        <v>5226</v>
      </c>
      <c r="V7" s="25">
        <v>34.369999999999997</v>
      </c>
      <c r="W7" s="25">
        <v>152.05000000000001</v>
      </c>
      <c r="X7" s="25">
        <v>78.28</v>
      </c>
      <c r="Y7" s="25">
        <v>80.13</v>
      </c>
      <c r="Z7" s="25">
        <v>84.78</v>
      </c>
      <c r="AA7" s="25">
        <v>83.96</v>
      </c>
      <c r="AB7" s="25">
        <v>85.93</v>
      </c>
      <c r="AC7" s="25">
        <v>103.81</v>
      </c>
      <c r="AD7" s="25">
        <v>104.35</v>
      </c>
      <c r="AE7" s="25">
        <v>105.34</v>
      </c>
      <c r="AF7" s="25">
        <v>105.77</v>
      </c>
      <c r="AG7" s="25">
        <v>104.82</v>
      </c>
      <c r="AH7" s="25">
        <v>108.7</v>
      </c>
      <c r="AI7" s="25">
        <v>70.069999999999993</v>
      </c>
      <c r="AJ7" s="25">
        <v>105.67</v>
      </c>
      <c r="AK7" s="25">
        <v>122.42</v>
      </c>
      <c r="AL7" s="25">
        <v>149.53</v>
      </c>
      <c r="AM7" s="25">
        <v>174.77</v>
      </c>
      <c r="AN7" s="25">
        <v>25.66</v>
      </c>
      <c r="AO7" s="25">
        <v>21.69</v>
      </c>
      <c r="AP7" s="25">
        <v>24.04</v>
      </c>
      <c r="AQ7" s="25">
        <v>28.03</v>
      </c>
      <c r="AR7" s="25">
        <v>26.73</v>
      </c>
      <c r="AS7" s="25">
        <v>1.34</v>
      </c>
      <c r="AT7" s="25">
        <v>227.43</v>
      </c>
      <c r="AU7" s="25">
        <v>199.23</v>
      </c>
      <c r="AV7" s="25">
        <v>172.66</v>
      </c>
      <c r="AW7" s="25">
        <v>154.28</v>
      </c>
      <c r="AX7" s="25">
        <v>124.22</v>
      </c>
      <c r="AY7" s="25">
        <v>300.14</v>
      </c>
      <c r="AZ7" s="25">
        <v>301.04000000000002</v>
      </c>
      <c r="BA7" s="25">
        <v>305.08</v>
      </c>
      <c r="BB7" s="25">
        <v>305.33999999999997</v>
      </c>
      <c r="BC7" s="25">
        <v>310.01</v>
      </c>
      <c r="BD7" s="25">
        <v>252.29</v>
      </c>
      <c r="BE7" s="25">
        <v>1584.85</v>
      </c>
      <c r="BF7" s="25">
        <v>1534.39</v>
      </c>
      <c r="BG7" s="25">
        <v>1447.41</v>
      </c>
      <c r="BH7" s="25">
        <v>1370.78</v>
      </c>
      <c r="BI7" s="25">
        <v>1300.9000000000001</v>
      </c>
      <c r="BJ7" s="25">
        <v>566.65</v>
      </c>
      <c r="BK7" s="25">
        <v>551.62</v>
      </c>
      <c r="BL7" s="25">
        <v>585.59</v>
      </c>
      <c r="BM7" s="25">
        <v>561.34</v>
      </c>
      <c r="BN7" s="25">
        <v>538.33000000000004</v>
      </c>
      <c r="BO7" s="25">
        <v>268.07</v>
      </c>
      <c r="BP7" s="25">
        <v>66.36</v>
      </c>
      <c r="BQ7" s="25">
        <v>68.98</v>
      </c>
      <c r="BR7" s="25">
        <v>73.989999999999995</v>
      </c>
      <c r="BS7" s="25">
        <v>72.349999999999994</v>
      </c>
      <c r="BT7" s="25">
        <v>74.87</v>
      </c>
      <c r="BU7" s="25">
        <v>84.77</v>
      </c>
      <c r="BV7" s="25">
        <v>87.11</v>
      </c>
      <c r="BW7" s="25">
        <v>82.78</v>
      </c>
      <c r="BX7" s="25">
        <v>84.82</v>
      </c>
      <c r="BY7" s="25">
        <v>82.29</v>
      </c>
      <c r="BZ7" s="25">
        <v>97.47</v>
      </c>
      <c r="CA7" s="25">
        <v>294.13</v>
      </c>
      <c r="CB7" s="25">
        <v>282.58</v>
      </c>
      <c r="CC7" s="25">
        <v>264.93</v>
      </c>
      <c r="CD7" s="25">
        <v>272.85000000000002</v>
      </c>
      <c r="CE7" s="25">
        <v>265.3</v>
      </c>
      <c r="CF7" s="25">
        <v>227.27</v>
      </c>
      <c r="CG7" s="25">
        <v>223.98</v>
      </c>
      <c r="CH7" s="25">
        <v>225.09</v>
      </c>
      <c r="CI7" s="25">
        <v>224.82</v>
      </c>
      <c r="CJ7" s="25">
        <v>230.85</v>
      </c>
      <c r="CK7" s="25">
        <v>174.75</v>
      </c>
      <c r="CL7" s="25">
        <v>62.18</v>
      </c>
      <c r="CM7" s="25">
        <v>56.98</v>
      </c>
      <c r="CN7" s="25">
        <v>50.33</v>
      </c>
      <c r="CO7" s="25">
        <v>53.9</v>
      </c>
      <c r="CP7" s="25">
        <v>54.46</v>
      </c>
      <c r="CQ7" s="25">
        <v>50.29</v>
      </c>
      <c r="CR7" s="25">
        <v>49.64</v>
      </c>
      <c r="CS7" s="25">
        <v>49.38</v>
      </c>
      <c r="CT7" s="25">
        <v>50.09</v>
      </c>
      <c r="CU7" s="25">
        <v>50.1</v>
      </c>
      <c r="CV7" s="25">
        <v>59.97</v>
      </c>
      <c r="CW7" s="25">
        <v>54.89</v>
      </c>
      <c r="CX7" s="25">
        <v>58.96</v>
      </c>
      <c r="CY7" s="25">
        <v>66.42</v>
      </c>
      <c r="CZ7" s="25">
        <v>61.3</v>
      </c>
      <c r="DA7" s="25">
        <v>59.37</v>
      </c>
      <c r="DB7" s="25">
        <v>77.73</v>
      </c>
      <c r="DC7" s="25">
        <v>78.09</v>
      </c>
      <c r="DD7" s="25">
        <v>78.010000000000005</v>
      </c>
      <c r="DE7" s="25">
        <v>77.599999999999994</v>
      </c>
      <c r="DF7" s="25">
        <v>77.3</v>
      </c>
      <c r="DG7" s="25">
        <v>89.76</v>
      </c>
      <c r="DH7" s="25">
        <v>5.05</v>
      </c>
      <c r="DI7" s="25">
        <v>7.93</v>
      </c>
      <c r="DJ7" s="25">
        <v>11.79</v>
      </c>
      <c r="DK7" s="25">
        <v>14.95</v>
      </c>
      <c r="DL7" s="25">
        <v>17.93</v>
      </c>
      <c r="DM7" s="25">
        <v>45.85</v>
      </c>
      <c r="DN7" s="25">
        <v>47.31</v>
      </c>
      <c r="DO7" s="25">
        <v>47.5</v>
      </c>
      <c r="DP7" s="25">
        <v>48.41</v>
      </c>
      <c r="DQ7" s="25">
        <v>50.02</v>
      </c>
      <c r="DR7" s="25">
        <v>51.51</v>
      </c>
      <c r="DS7" s="25">
        <v>6.52</v>
      </c>
      <c r="DT7" s="25">
        <v>27.2</v>
      </c>
      <c r="DU7" s="25">
        <v>28.68</v>
      </c>
      <c r="DV7" s="25">
        <v>28.72</v>
      </c>
      <c r="DW7" s="25">
        <v>35.71</v>
      </c>
      <c r="DX7" s="25">
        <v>14.13</v>
      </c>
      <c r="DY7" s="25">
        <v>16.77</v>
      </c>
      <c r="DZ7" s="25">
        <v>17.399999999999999</v>
      </c>
      <c r="EA7" s="25">
        <v>18.64</v>
      </c>
      <c r="EB7" s="25">
        <v>19.510000000000002</v>
      </c>
      <c r="EC7" s="25">
        <v>23.75</v>
      </c>
      <c r="ED7" s="25">
        <v>8.08</v>
      </c>
      <c r="EE7" s="25">
        <v>0</v>
      </c>
      <c r="EF7" s="25">
        <v>0</v>
      </c>
      <c r="EG7" s="25">
        <v>0.05</v>
      </c>
      <c r="EH7" s="25">
        <v>0.11</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簗田さゆり</cp:lastModifiedBy>
  <cp:lastPrinted>2024-02-06T00:47:03Z</cp:lastPrinted>
  <dcterms:created xsi:type="dcterms:W3CDTF">2023-12-05T00:48:13Z</dcterms:created>
  <dcterms:modified xsi:type="dcterms:W3CDTF">2024-02-22T05:37:06Z</dcterms:modified>
  <cp:category>
  </cp:category>
</cp:coreProperties>
</file>