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workbookProtection workbookAlgorithmName="SHA-512" workbookHashValue="rrHF1b3RU9IqYI949fjJS+14XscPpYMIziBSfhbJW6VhD0CsoC8Aw8SgRnOuaxcu3T/jwq/p9fZnJllwfd4MvA==" workbookSaltValue="roKFlDeoa3gz3lLz2nuSq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<sst xmlns="http://schemas.openxmlformats.org/spreadsheetml/2006/main" count="247" uniqueCount="117">
  <si>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</si>
  <si>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</si>
  <si>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</si>
  <si>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</si>
  <si>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</si>
  <si>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</si>
  <si>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</si>
  <si>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</si>
  <si>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</si>
  <si>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</si>
  <si>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</si>
  <si>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</si>
  <si>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</si>
  <si>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</si>
  <si>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</si>
  <si>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</si>
  <si>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</si>
  <si>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</si>
  <si>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</si>
  <si>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</si>
  <si>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</si>
  <si>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</si>
  <si>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</si>
  <si>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</si>
  <si>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</si>
  <si>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</si>
  <si>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</si>
  <si>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</si>
  <si>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</si>
  <si>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</si>
  <si>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</si>
  <si>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</si>
  <si>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</si>
  <si>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</si>
  <si>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</si>
  <si>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</si>
  <si>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</si>
  <si>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</si>
  <si>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</si>
  <si>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</si>
  <si>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</si>
  <si>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</si>
  <si>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</si>
  <si>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</si>
  <si>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</si>
  <si>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</si>
  <si>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</si>
  <si>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</si>
  <si>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</si>
  <si>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</si>
  <si>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</si>
  <si>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</si>
  <si>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</si>
  <si>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</si>
  <si>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</si>
  <si>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</si>
  <si>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</si>
  <si>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</si>
  <si>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</si>
  <si>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</si>
  <si>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</si>
  <si>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</si>
  <si>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</si>
  <si>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</si>
  <si>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</si>
  <si>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</si>
  <si>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</si>
  <si>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</si>
  <si>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</si>
  <si>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</si>
  <si>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</si>
  <si>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</si>
  <si>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</si>
  <si>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</si>
  <si>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</si>
  <si>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</si>
  <si>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</si>
  <si>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</si>
  <si>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</si>
  <si>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</si>
  <si>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</si>
  <si>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</si>
  <si>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</si>
  <si>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</si>
  <si>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</si>
  <si>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</si>
  <si>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</si>
  <si>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</si>
  <si>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</si>
  <si>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</si>
  <si>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</si>
  <si>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</si>
  <si>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</si>
  <si>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</si>
  <si>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</si>
  <si>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</si>
  <si>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</si>
  <si>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</si>
  <si>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</si>
  <si>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</si>
  <si>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</si>
  <si>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</si>
  <si>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</si>
  <si>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</si>
  <si>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</si>
  <si>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</si>
  <si>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</si>
  <si>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</si>
  <si>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</si>
  <si>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</si>
  <si>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</si>
  <si>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</si>
  <si>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</si>
  <si>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</si>
  <si>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令和元年10月に供用開始となった施設であることから老朽化は見られません。</t>
    <phoneticPr fontId="4"/>
  </si>
  <si>
    <t>　本町の簡易水道事業は、令和６年４月から公営企業会計を適用する予定です。
　居住人口が少ない地域であり、今後においても各種数値の大幅な改善は困難であると捉えていますが、住民への安全安心な水道水の安定供給を第一義に、維持管理費の縮減やより一層の加入促進の取組を進めるなどして、経営改善に努めてまいります。</t>
    <phoneticPr fontId="4"/>
  </si>
  <si>
    <t>　現在の本町の簡易水道事業は、令和元年10月に供用を開始しており、供用開始間もないこと、給水人口が少ないことなどから、全般的に経営の健全性・効率性ともに類似団体の平均値と比較して低い状況が続いています。
①収益的収支比率は、100％を超えていますが、収入の大半が使用料以外の収入（一般会計からの繰入金）に依存しているため、加入促進を図るなど、自主財源の確保に努める必要があります。
④企業債の残高はありません。
⑤料金回収率は、12.57％と類似団体平均値よりかなり低くなっています。居住人口が少ない地域であり、今後も同様な回収率が続くものと見込まれますが、加入促進を図る必要があります。
⑥給水原価についても必用最低限な維持管理費となるように努めておりますが上記同様の理由により、高額な費用がかかっています。
⑦施設利用率は、類似団体と比較して低く、効率的な施設利用はできていません。
⑧有収率は年々増加傾向にあり、令和４年度は97.15％となっています。</t>
    <rPh sb="305" eb="307">
      <t>ヒツヨウ</t>
    </rPh>
    <rPh sb="307" eb="310">
      <t>サイテイゲン</t>
    </rPh>
    <rPh sb="311" eb="313">
      <t>イジ</t>
    </rPh>
    <rPh sb="313" eb="315">
      <t>カンリ</t>
    </rPh>
    <rPh sb="315" eb="316">
      <t>ヒ</t>
    </rPh>
    <rPh sb="322" eb="323">
      <t>ツト</t>
    </rPh>
    <rPh sb="399" eb="401">
      <t>ネンネン</t>
    </rPh>
    <rPh sb="401" eb="403">
      <t>ゾウカ</t>
    </rPh>
    <rPh sb="403" eb="405">
      <t>ケイコウ</t>
    </rPh>
    <rPh sb="409" eb="411">
      <t>レイワ</t>
    </rPh>
    <rPh sb="412" eb="41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</si>
</sst>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7C4-43EC-B09B-30299240C6F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0.39</c:v>
                </c:pt>
                <c:pt idx="2">
                  <c:v>0.61</c:v>
                </c:pt>
                <c:pt idx="3">
                  <c:v>0.4</c:v>
                </c:pt>
                <c:pt idx="4">
                  <c:v>0.59</c:v>
                </c:pt>
              </c:numCache>
            </c:numRef>
          </c:val>
          <c:smooth val="0"/>
          <c:extLst>
            <c:ext xmlns:c16="http://schemas.microsoft.com/office/drawing/2014/chart" uri="{C3380CC4-5D6E-409C-BE32-E72D297353CC}">
              <c16:uniqueId val="{00000001-37C4-43EC-B09B-30299240C6F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0.66</c:v>
                </c:pt>
                <c:pt idx="2">
                  <c:v>4.08</c:v>
                </c:pt>
                <c:pt idx="3">
                  <c:v>4.2699999999999996</c:v>
                </c:pt>
                <c:pt idx="4">
                  <c:v>3.8</c:v>
                </c:pt>
              </c:numCache>
            </c:numRef>
          </c:val>
          <c:extLst>
            <c:ext xmlns:c16="http://schemas.microsoft.com/office/drawing/2014/chart" uri="{C3380CC4-5D6E-409C-BE32-E72D297353CC}">
              <c16:uniqueId val="{00000000-96C8-4954-A3E4-F26655A66A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48.01</c:v>
                </c:pt>
                <c:pt idx="2">
                  <c:v>49.08</c:v>
                </c:pt>
                <c:pt idx="3">
                  <c:v>51.46</c:v>
                </c:pt>
                <c:pt idx="4">
                  <c:v>51.84</c:v>
                </c:pt>
              </c:numCache>
            </c:numRef>
          </c:val>
          <c:smooth val="0"/>
          <c:extLst>
            <c:ext xmlns:c16="http://schemas.microsoft.com/office/drawing/2014/chart" uri="{C3380CC4-5D6E-409C-BE32-E72D297353CC}">
              <c16:uniqueId val="{00000001-96C8-4954-A3E4-F26655A66A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21.37</c:v>
                </c:pt>
                <c:pt idx="2">
                  <c:v>63.84</c:v>
                </c:pt>
                <c:pt idx="3">
                  <c:v>86.68</c:v>
                </c:pt>
                <c:pt idx="4">
                  <c:v>97.15</c:v>
                </c:pt>
              </c:numCache>
            </c:numRef>
          </c:val>
          <c:extLst>
            <c:ext xmlns:c16="http://schemas.microsoft.com/office/drawing/2014/chart" uri="{C3380CC4-5D6E-409C-BE32-E72D297353CC}">
              <c16:uniqueId val="{00000000-FA35-4C0A-9D97-5EA1AFE8685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72.75</c:v>
                </c:pt>
                <c:pt idx="2">
                  <c:v>71.27</c:v>
                </c:pt>
                <c:pt idx="3">
                  <c:v>68.58</c:v>
                </c:pt>
                <c:pt idx="4">
                  <c:v>67.94</c:v>
                </c:pt>
              </c:numCache>
            </c:numRef>
          </c:val>
          <c:smooth val="0"/>
          <c:extLst>
            <c:ext xmlns:c16="http://schemas.microsoft.com/office/drawing/2014/chart" uri="{C3380CC4-5D6E-409C-BE32-E72D297353CC}">
              <c16:uniqueId val="{00000001-FA35-4C0A-9D97-5EA1AFE8685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113.54</c:v>
                </c:pt>
                <c:pt idx="2">
                  <c:v>107.58</c:v>
                </c:pt>
                <c:pt idx="3">
                  <c:v>107.95</c:v>
                </c:pt>
                <c:pt idx="4">
                  <c:v>107.47</c:v>
                </c:pt>
              </c:numCache>
            </c:numRef>
          </c:val>
          <c:extLst>
            <c:ext xmlns:c16="http://schemas.microsoft.com/office/drawing/2014/chart" uri="{C3380CC4-5D6E-409C-BE32-E72D297353CC}">
              <c16:uniqueId val="{00000000-EBCE-4650-93F6-F07E52F2DA0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75.06</c:v>
                </c:pt>
                <c:pt idx="2">
                  <c:v>73.22</c:v>
                </c:pt>
                <c:pt idx="3">
                  <c:v>69.05</c:v>
                </c:pt>
                <c:pt idx="4">
                  <c:v>67.02</c:v>
                </c:pt>
              </c:numCache>
            </c:numRef>
          </c:val>
          <c:smooth val="0"/>
          <c:extLst>
            <c:ext xmlns:c16="http://schemas.microsoft.com/office/drawing/2014/chart" uri="{C3380CC4-5D6E-409C-BE32-E72D297353CC}">
              <c16:uniqueId val="{00000001-EBCE-4650-93F6-F07E52F2DA0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7-41FE-86C0-D40E90ADC11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7-41FE-86C0-D40E90ADC11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0-4DF1-9F3E-33A7BC3A3EF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0-4DF1-9F3E-33A7BC3A3EF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C-4C05-9754-F12EC472296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C-4C05-9754-F12EC472296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C2-4E61-A560-3650BD8E67E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C2-4E61-A560-3650BD8E67E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48A-4355-852C-C40ECEE5A98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1183.92</c:v>
                </c:pt>
                <c:pt idx="2">
                  <c:v>1128.72</c:v>
                </c:pt>
                <c:pt idx="3">
                  <c:v>1125.25</c:v>
                </c:pt>
                <c:pt idx="4">
                  <c:v>1157.05</c:v>
                </c:pt>
              </c:numCache>
            </c:numRef>
          </c:val>
          <c:smooth val="0"/>
          <c:extLst>
            <c:ext xmlns:c16="http://schemas.microsoft.com/office/drawing/2014/chart" uri="{C3380CC4-5D6E-409C-BE32-E72D297353CC}">
              <c16:uniqueId val="{00000001-A48A-4355-852C-C40ECEE5A98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0.63</c:v>
                </c:pt>
                <c:pt idx="2">
                  <c:v>7.3</c:v>
                </c:pt>
                <c:pt idx="3">
                  <c:v>10.61</c:v>
                </c:pt>
                <c:pt idx="4">
                  <c:v>12.57</c:v>
                </c:pt>
              </c:numCache>
            </c:numRef>
          </c:val>
          <c:extLst>
            <c:ext xmlns:c16="http://schemas.microsoft.com/office/drawing/2014/chart" uri="{C3380CC4-5D6E-409C-BE32-E72D297353CC}">
              <c16:uniqueId val="{00000000-4D66-4F6A-95DF-D561D4E7E4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42.5</c:v>
                </c:pt>
                <c:pt idx="2">
                  <c:v>41.84</c:v>
                </c:pt>
                <c:pt idx="3">
                  <c:v>41.44</c:v>
                </c:pt>
                <c:pt idx="4">
                  <c:v>37.65</c:v>
                </c:pt>
              </c:numCache>
            </c:numRef>
          </c:val>
          <c:smooth val="0"/>
          <c:extLst>
            <c:ext xmlns:c16="http://schemas.microsoft.com/office/drawing/2014/chart" uri="{C3380CC4-5D6E-409C-BE32-E72D297353CC}">
              <c16:uniqueId val="{00000001-4D66-4F6A-95DF-D561D4E7E4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43269.36</c:v>
                </c:pt>
                <c:pt idx="2">
                  <c:v>2576.92</c:v>
                </c:pt>
                <c:pt idx="3">
                  <c:v>1724.65</c:v>
                </c:pt>
                <c:pt idx="4">
                  <c:v>1708.45</c:v>
                </c:pt>
              </c:numCache>
            </c:numRef>
          </c:val>
          <c:extLst>
            <c:ext xmlns:c16="http://schemas.microsoft.com/office/drawing/2014/chart" uri="{C3380CC4-5D6E-409C-BE32-E72D297353CC}">
              <c16:uniqueId val="{00000000-4A08-4D72-9B82-621A41F176A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377.72</c:v>
                </c:pt>
                <c:pt idx="2">
                  <c:v>390.47</c:v>
                </c:pt>
                <c:pt idx="3">
                  <c:v>403.61</c:v>
                </c:pt>
                <c:pt idx="4">
                  <c:v>442.82</c:v>
                </c:pt>
              </c:numCache>
            </c:numRef>
          </c:val>
          <c:smooth val="0"/>
          <c:extLst>
            <c:ext xmlns:c16="http://schemas.microsoft.com/office/drawing/2014/chart" uri="{C3380CC4-5D6E-409C-BE32-E72D297353CC}">
              <c16:uniqueId val="{00000001-4A08-4D72-9B82-621A41F176A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4" t="str">
        <f>データ!H6</f>
        <v>岩手県　雫石町</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水道事業</v>
      </c>
      <c r="J8" s="60"/>
      <c r="K8" s="60"/>
      <c r="L8" s="60"/>
      <c r="M8" s="60"/>
      <c r="N8" s="60"/>
      <c r="O8" s="60"/>
      <c r="P8" s="60" t="str">
        <f>データ!$K$6</f>
        <v>簡易水道事業</v>
      </c>
      <c r="Q8" s="60"/>
      <c r="R8" s="60"/>
      <c r="S8" s="60"/>
      <c r="T8" s="60"/>
      <c r="U8" s="60"/>
      <c r="V8" s="60"/>
      <c r="W8" s="60" t="str">
        <f>データ!$L$6</f>
        <v>D4</v>
      </c>
      <c r="X8" s="60"/>
      <c r="Y8" s="60"/>
      <c r="Z8" s="60"/>
      <c r="AA8" s="60"/>
      <c r="AB8" s="60"/>
      <c r="AC8" s="60"/>
      <c r="AD8" s="60" t="str">
        <f>データ!$M$6</f>
        <v>非設置</v>
      </c>
      <c r="AE8" s="60"/>
      <c r="AF8" s="60"/>
      <c r="AG8" s="60"/>
      <c r="AH8" s="60"/>
      <c r="AI8" s="60"/>
      <c r="AJ8" s="60"/>
      <c r="AK8" s="2"/>
      <c r="AL8" s="49">
        <f>データ!$R$6</f>
        <v>15559</v>
      </c>
      <c r="AM8" s="49"/>
      <c r="AN8" s="49"/>
      <c r="AO8" s="49"/>
      <c r="AP8" s="49"/>
      <c r="AQ8" s="49"/>
      <c r="AR8" s="49"/>
      <c r="AS8" s="49"/>
      <c r="AT8" s="39">
        <f>データ!$S$6</f>
        <v>608.82000000000005</v>
      </c>
      <c r="AU8" s="39"/>
      <c r="AV8" s="39"/>
      <c r="AW8" s="39"/>
      <c r="AX8" s="39"/>
      <c r="AY8" s="39"/>
      <c r="AZ8" s="39"/>
      <c r="BA8" s="39"/>
      <c r="BB8" s="39">
        <f>データ!$T$6</f>
        <v>25.56</v>
      </c>
      <c r="BC8" s="39"/>
      <c r="BD8" s="39"/>
      <c r="BE8" s="39"/>
      <c r="BF8" s="39"/>
      <c r="BG8" s="39"/>
      <c r="BH8" s="39"/>
      <c r="BI8" s="39"/>
      <c r="BJ8" s="3"/>
      <c r="BK8" s="3"/>
      <c r="BL8" s="61" t="s">
        <v>10</v>
      </c>
      <c r="BM8" s="62"/>
      <c r="BN8" s="50" t="s">
        <v>11</v>
      </c>
      <c r="BO8" s="50"/>
      <c r="BP8" s="50"/>
      <c r="BQ8" s="50"/>
      <c r="BR8" s="50"/>
      <c r="BS8" s="50"/>
      <c r="BT8" s="50"/>
      <c r="BU8" s="50"/>
      <c r="BV8" s="50"/>
      <c r="BW8" s="50"/>
      <c r="BX8" s="50"/>
      <c r="BY8" s="51"/>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46.84</v>
      </c>
      <c r="Q10" s="39"/>
      <c r="R10" s="39"/>
      <c r="S10" s="39"/>
      <c r="T10" s="39"/>
      <c r="U10" s="39"/>
      <c r="V10" s="39"/>
      <c r="W10" s="49">
        <f>データ!$Q$6</f>
        <v>4042</v>
      </c>
      <c r="X10" s="49"/>
      <c r="Y10" s="49"/>
      <c r="Z10" s="49"/>
      <c r="AA10" s="49"/>
      <c r="AB10" s="49"/>
      <c r="AC10" s="49"/>
      <c r="AD10" s="2"/>
      <c r="AE10" s="2"/>
      <c r="AF10" s="2"/>
      <c r="AG10" s="2"/>
      <c r="AH10" s="2"/>
      <c r="AI10" s="2"/>
      <c r="AJ10" s="2"/>
      <c r="AK10" s="2"/>
      <c r="AL10" s="49">
        <f>データ!$U$6</f>
        <v>126</v>
      </c>
      <c r="AM10" s="49"/>
      <c r="AN10" s="49"/>
      <c r="AO10" s="49"/>
      <c r="AP10" s="49"/>
      <c r="AQ10" s="49"/>
      <c r="AR10" s="49"/>
      <c r="AS10" s="49"/>
      <c r="AT10" s="39">
        <f>データ!$V$6</f>
        <v>1.1000000000000001</v>
      </c>
      <c r="AU10" s="39"/>
      <c r="AV10" s="39"/>
      <c r="AW10" s="39"/>
      <c r="AX10" s="39"/>
      <c r="AY10" s="39"/>
      <c r="AZ10" s="39"/>
      <c r="BA10" s="39"/>
      <c r="BB10" s="39">
        <f>データ!$W$6</f>
        <v>114.55</v>
      </c>
      <c r="BC10" s="39"/>
      <c r="BD10" s="39"/>
      <c r="BE10" s="39"/>
      <c r="BF10" s="39"/>
      <c r="BG10" s="39"/>
      <c r="BH10" s="39"/>
      <c r="BI10" s="39"/>
      <c r="BJ10" s="2"/>
      <c r="BK10" s="2"/>
      <c r="BL10" s="40" t="s">
        <v>21</v>
      </c>
      <c r="BM10" s="41"/>
      <c r="BN10" s="42" t="s">
        <v>22</v>
      </c>
      <c r="BO10" s="42"/>
      <c r="BP10" s="42"/>
      <c r="BQ10" s="42"/>
      <c r="BR10" s="42"/>
      <c r="BS10" s="42"/>
      <c r="BT10" s="42"/>
      <c r="BU10" s="42"/>
      <c r="BV10" s="42"/>
      <c r="BW10" s="42"/>
      <c r="BX10" s="42"/>
      <c r="BY10" s="4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23</v>
      </c>
      <c r="BM11" s="44"/>
      <c r="BN11" s="44"/>
      <c r="BO11" s="44"/>
      <c r="BP11" s="44"/>
      <c r="BQ11" s="44"/>
      <c r="BR11" s="44"/>
      <c r="BS11" s="44"/>
      <c r="BT11" s="44"/>
      <c r="BU11" s="44"/>
      <c r="BV11" s="44"/>
      <c r="BW11" s="44"/>
      <c r="BX11" s="44"/>
      <c r="BY11" s="44"/>
      <c r="BZ11" s="4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15">
      <c r="A14" s="2"/>
      <c r="B14" s="46" t="s">
        <v>24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30" t="s">
        <v>25</v>
      </c>
      <c r="BM14" s="31"/>
      <c r="BN14" s="31"/>
      <c r="BO14" s="31"/>
      <c r="BP14" s="31"/>
      <c r="BQ14" s="31"/>
      <c r="BR14" s="31"/>
      <c r="BS14" s="31"/>
      <c r="BT14" s="31"/>
      <c r="BU14" s="31"/>
      <c r="BV14" s="31"/>
      <c r="BW14" s="31"/>
      <c r="BX14" s="31"/>
      <c r="BY14" s="31"/>
      <c r="BZ14" s="32"/>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116</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36" t="s">
        <v>27</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73"/>
      <c r="BM60" s="74"/>
      <c r="BN60" s="74"/>
      <c r="BO60" s="74"/>
      <c r="BP60" s="74"/>
      <c r="BQ60" s="74"/>
      <c r="BR60" s="74"/>
      <c r="BS60" s="74"/>
      <c r="BT60" s="74"/>
      <c r="BU60" s="74"/>
      <c r="BV60" s="74"/>
      <c r="BW60" s="74"/>
      <c r="BX60" s="74"/>
      <c r="BY60" s="74"/>
      <c r="BZ60" s="75"/>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115</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dIS8Jyavfm5oA//8itvhqYqIXmLmYCad28qY9h9fehk+CJDPE+f5LiW6CG0xuDEFaFuV9s1tZBTlGfYwXEhQWg==" saltValue="WUKCDfP7kRWtW06U8XmX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66" t="s">
        <v>52</v>
      </c>
      <c r="I3" s="67"/>
      <c r="J3" s="67"/>
      <c r="K3" s="67"/>
      <c r="L3" s="67"/>
      <c r="M3" s="67"/>
      <c r="N3" s="67"/>
      <c r="O3" s="67"/>
      <c r="P3" s="67"/>
      <c r="Q3" s="67"/>
      <c r="R3" s="67"/>
      <c r="S3" s="67"/>
      <c r="T3" s="67"/>
      <c r="U3" s="67"/>
      <c r="V3" s="67"/>
      <c r="W3" s="68"/>
      <c r="X3" s="72" t="s">
        <v>53</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54</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x14ac:dyDescent="0.15">
      <c r="A4" s="15" t="s">
        <v>55</v>
      </c>
      <c r="B4" s="17"/>
      <c r="C4" s="17"/>
      <c r="D4" s="17"/>
      <c r="E4" s="17"/>
      <c r="F4" s="17"/>
      <c r="G4" s="17"/>
      <c r="H4" s="69"/>
      <c r="I4" s="70"/>
      <c r="J4" s="70"/>
      <c r="K4" s="70"/>
      <c r="L4" s="70"/>
      <c r="M4" s="70"/>
      <c r="N4" s="70"/>
      <c r="O4" s="70"/>
      <c r="P4" s="70"/>
      <c r="Q4" s="70"/>
      <c r="R4" s="70"/>
      <c r="S4" s="70"/>
      <c r="T4" s="70"/>
      <c r="U4" s="70"/>
      <c r="V4" s="70"/>
      <c r="W4" s="71"/>
      <c r="X4" s="65" t="s">
        <v>56</v>
      </c>
      <c r="Y4" s="65"/>
      <c r="Z4" s="65"/>
      <c r="AA4" s="65"/>
      <c r="AB4" s="65"/>
      <c r="AC4" s="65"/>
      <c r="AD4" s="65"/>
      <c r="AE4" s="65"/>
      <c r="AF4" s="65"/>
      <c r="AG4" s="65"/>
      <c r="AH4" s="65"/>
      <c r="AI4" s="65" t="s">
        <v>57</v>
      </c>
      <c r="AJ4" s="65"/>
      <c r="AK4" s="65"/>
      <c r="AL4" s="65"/>
      <c r="AM4" s="65"/>
      <c r="AN4" s="65"/>
      <c r="AO4" s="65"/>
      <c r="AP4" s="65"/>
      <c r="AQ4" s="65"/>
      <c r="AR4" s="65"/>
      <c r="AS4" s="65"/>
      <c r="AT4" s="65" t="s">
        <v>58</v>
      </c>
      <c r="AU4" s="65"/>
      <c r="AV4" s="65"/>
      <c r="AW4" s="65"/>
      <c r="AX4" s="65"/>
      <c r="AY4" s="65"/>
      <c r="AZ4" s="65"/>
      <c r="BA4" s="65"/>
      <c r="BB4" s="65"/>
      <c r="BC4" s="65"/>
      <c r="BD4" s="65"/>
      <c r="BE4" s="65" t="s">
        <v>59</v>
      </c>
      <c r="BF4" s="65"/>
      <c r="BG4" s="65"/>
      <c r="BH4" s="65"/>
      <c r="BI4" s="65"/>
      <c r="BJ4" s="65"/>
      <c r="BK4" s="65"/>
      <c r="BL4" s="65"/>
      <c r="BM4" s="65"/>
      <c r="BN4" s="65"/>
      <c r="BO4" s="65"/>
      <c r="BP4" s="65" t="s">
        <v>60</v>
      </c>
      <c r="BQ4" s="65"/>
      <c r="BR4" s="65"/>
      <c r="BS4" s="65"/>
      <c r="BT4" s="65"/>
      <c r="BU4" s="65"/>
      <c r="BV4" s="65"/>
      <c r="BW4" s="65"/>
      <c r="BX4" s="65"/>
      <c r="BY4" s="65"/>
      <c r="BZ4" s="65"/>
      <c r="CA4" s="65" t="s">
        <v>61</v>
      </c>
      <c r="CB4" s="65"/>
      <c r="CC4" s="65"/>
      <c r="CD4" s="65"/>
      <c r="CE4" s="65"/>
      <c r="CF4" s="65"/>
      <c r="CG4" s="65"/>
      <c r="CH4" s="65"/>
      <c r="CI4" s="65"/>
      <c r="CJ4" s="65"/>
      <c r="CK4" s="65"/>
      <c r="CL4" s="65" t="s">
        <v>62</v>
      </c>
      <c r="CM4" s="65"/>
      <c r="CN4" s="65"/>
      <c r="CO4" s="65"/>
      <c r="CP4" s="65"/>
      <c r="CQ4" s="65"/>
      <c r="CR4" s="65"/>
      <c r="CS4" s="65"/>
      <c r="CT4" s="65"/>
      <c r="CU4" s="65"/>
      <c r="CV4" s="65"/>
      <c r="CW4" s="65" t="s">
        <v>63</v>
      </c>
      <c r="CX4" s="65"/>
      <c r="CY4" s="65"/>
      <c r="CZ4" s="65"/>
      <c r="DA4" s="65"/>
      <c r="DB4" s="65"/>
      <c r="DC4" s="65"/>
      <c r="DD4" s="65"/>
      <c r="DE4" s="65"/>
      <c r="DF4" s="65"/>
      <c r="DG4" s="65"/>
      <c r="DH4" s="65" t="s">
        <v>64</v>
      </c>
      <c r="DI4" s="65"/>
      <c r="DJ4" s="65"/>
      <c r="DK4" s="65"/>
      <c r="DL4" s="65"/>
      <c r="DM4" s="65"/>
      <c r="DN4" s="65"/>
      <c r="DO4" s="65"/>
      <c r="DP4" s="65"/>
      <c r="DQ4" s="65"/>
      <c r="DR4" s="65"/>
      <c r="DS4" s="65" t="s">
        <v>65</v>
      </c>
      <c r="DT4" s="65"/>
      <c r="DU4" s="65"/>
      <c r="DV4" s="65"/>
      <c r="DW4" s="65"/>
      <c r="DX4" s="65"/>
      <c r="DY4" s="65"/>
      <c r="DZ4" s="65"/>
      <c r="EA4" s="65"/>
      <c r="EB4" s="65"/>
      <c r="EC4" s="65"/>
      <c r="ED4" s="65" t="s">
        <v>66</v>
      </c>
      <c r="EE4" s="65"/>
      <c r="EF4" s="65"/>
      <c r="EG4" s="65"/>
      <c r="EH4" s="65"/>
      <c r="EI4" s="65"/>
      <c r="EJ4" s="65"/>
      <c r="EK4" s="65"/>
      <c r="EL4" s="65"/>
      <c r="EM4" s="65"/>
      <c r="EN4" s="65"/>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33014</v>
      </c>
      <c r="D6" s="20">
        <f t="shared" si="3"/>
        <v>47</v>
      </c>
      <c r="E6" s="20">
        <f t="shared" si="3"/>
        <v>1</v>
      </c>
      <c r="F6" s="20">
        <f t="shared" si="3"/>
        <v>0</v>
      </c>
      <c r="G6" s="20">
        <f t="shared" si="3"/>
        <v>0</v>
      </c>
      <c r="H6" s="20" t="str">
        <f t="shared" si="3"/>
        <v>岩手県　雫石町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46.84</v>
      </c>
      <c r="Q6" s="21">
        <f t="shared" si="3"/>
        <v>4042</v>
      </c>
      <c r="R6" s="21">
        <f t="shared" si="3"/>
        <v>15559</v>
      </c>
      <c r="S6" s="21">
        <f t="shared" si="3"/>
        <v>608.82000000000005</v>
      </c>
      <c r="T6" s="21">
        <f t="shared" si="3"/>
        <v>25.56</v>
      </c>
      <c r="U6" s="21">
        <f t="shared" si="3"/>
        <v>126</v>
      </c>
      <c r="V6" s="21">
        <f t="shared" si="3"/>
        <v>1.1000000000000001</v>
      </c>
      <c r="W6" s="21">
        <f t="shared" si="3"/>
        <v>114.55</v>
      </c>
      <c r="X6" s="22" t="str">
        <f>IF(X7="",NA(),X7)</f>
        <v>-</v>
      </c>
      <c r="Y6" s="22">
        <f t="shared" ref="Y6:AG6" si="4">IF(Y7="",NA(),Y7)</f>
        <v>113.54</v>
      </c>
      <c r="Z6" s="22">
        <f t="shared" si="4"/>
        <v>107.58</v>
      </c>
      <c r="AA6" s="22">
        <f t="shared" si="4"/>
        <v>107.95</v>
      </c>
      <c r="AB6" s="22">
        <f t="shared" si="4"/>
        <v>107.47</v>
      </c>
      <c r="AC6" s="22" t="str">
        <f t="shared" si="4"/>
        <v>-</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t="str">
        <f>IF(BE7="",NA(),BE7)</f>
        <v>-</v>
      </c>
      <c r="BF6" s="21">
        <f t="shared" ref="BF6:BN6" si="7">IF(BF7="",NA(),BF7)</f>
        <v>0</v>
      </c>
      <c r="BG6" s="21">
        <f t="shared" si="7"/>
        <v>0</v>
      </c>
      <c r="BH6" s="21">
        <f t="shared" si="7"/>
        <v>0</v>
      </c>
      <c r="BI6" s="21">
        <f t="shared" si="7"/>
        <v>0</v>
      </c>
      <c r="BJ6" s="22" t="str">
        <f t="shared" si="7"/>
        <v>-</v>
      </c>
      <c r="BK6" s="22">
        <f t="shared" si="7"/>
        <v>1183.92</v>
      </c>
      <c r="BL6" s="22">
        <f t="shared" si="7"/>
        <v>1128.72</v>
      </c>
      <c r="BM6" s="22">
        <f t="shared" si="7"/>
        <v>1125.25</v>
      </c>
      <c r="BN6" s="22">
        <f t="shared" si="7"/>
        <v>1157.05</v>
      </c>
      <c r="BO6" s="21" t="str">
        <f>IF(BO7="","",IF(BO7="-","【-】","【"&amp;SUBSTITUTE(TEXT(BO7,"#,##0.00"),"-","△")&amp;"】"))</f>
        <v>【982.48】</v>
      </c>
      <c r="BP6" s="22" t="str">
        <f>IF(BP7="",NA(),BP7)</f>
        <v>-</v>
      </c>
      <c r="BQ6" s="22">
        <f t="shared" ref="BQ6:BY6" si="8">IF(BQ7="",NA(),BQ7)</f>
        <v>0.63</v>
      </c>
      <c r="BR6" s="22">
        <f t="shared" si="8"/>
        <v>7.3</v>
      </c>
      <c r="BS6" s="22">
        <f t="shared" si="8"/>
        <v>10.61</v>
      </c>
      <c r="BT6" s="22">
        <f t="shared" si="8"/>
        <v>12.57</v>
      </c>
      <c r="BU6" s="22" t="str">
        <f t="shared" si="8"/>
        <v>-</v>
      </c>
      <c r="BV6" s="22">
        <f t="shared" si="8"/>
        <v>42.5</v>
      </c>
      <c r="BW6" s="22">
        <f t="shared" si="8"/>
        <v>41.84</v>
      </c>
      <c r="BX6" s="22">
        <f t="shared" si="8"/>
        <v>41.44</v>
      </c>
      <c r="BY6" s="22">
        <f t="shared" si="8"/>
        <v>37.65</v>
      </c>
      <c r="BZ6" s="21" t="str">
        <f>IF(BZ7="","",IF(BZ7="-","【-】","【"&amp;SUBSTITUTE(TEXT(BZ7,"#,##0.00"),"-","△")&amp;"】"))</f>
        <v>【50.61】</v>
      </c>
      <c r="CA6" s="22" t="str">
        <f>IF(CA7="",NA(),CA7)</f>
        <v>-</v>
      </c>
      <c r="CB6" s="22">
        <f t="shared" ref="CB6:CJ6" si="9">IF(CB7="",NA(),CB7)</f>
        <v>43269.36</v>
      </c>
      <c r="CC6" s="22">
        <f t="shared" si="9"/>
        <v>2576.92</v>
      </c>
      <c r="CD6" s="22">
        <f t="shared" si="9"/>
        <v>1724.65</v>
      </c>
      <c r="CE6" s="22">
        <f t="shared" si="9"/>
        <v>1708.45</v>
      </c>
      <c r="CF6" s="22" t="str">
        <f t="shared" si="9"/>
        <v>-</v>
      </c>
      <c r="CG6" s="22">
        <f t="shared" si="9"/>
        <v>377.72</v>
      </c>
      <c r="CH6" s="22">
        <f t="shared" si="9"/>
        <v>390.47</v>
      </c>
      <c r="CI6" s="22">
        <f t="shared" si="9"/>
        <v>403.61</v>
      </c>
      <c r="CJ6" s="22">
        <f t="shared" si="9"/>
        <v>442.82</v>
      </c>
      <c r="CK6" s="21" t="str">
        <f>IF(CK7="","",IF(CK7="-","【-】","【"&amp;SUBSTITUTE(TEXT(CK7,"#,##0.00"),"-","△")&amp;"】"))</f>
        <v>【320.83】</v>
      </c>
      <c r="CL6" s="22" t="str">
        <f>IF(CL7="",NA(),CL7)</f>
        <v>-</v>
      </c>
      <c r="CM6" s="22">
        <f t="shared" ref="CM6:CU6" si="10">IF(CM7="",NA(),CM7)</f>
        <v>0.66</v>
      </c>
      <c r="CN6" s="22">
        <f t="shared" si="10"/>
        <v>4.08</v>
      </c>
      <c r="CO6" s="22">
        <f t="shared" si="10"/>
        <v>4.2699999999999996</v>
      </c>
      <c r="CP6" s="22">
        <f t="shared" si="10"/>
        <v>3.8</v>
      </c>
      <c r="CQ6" s="22" t="str">
        <f t="shared" si="10"/>
        <v>-</v>
      </c>
      <c r="CR6" s="22">
        <f t="shared" si="10"/>
        <v>48.01</v>
      </c>
      <c r="CS6" s="22">
        <f t="shared" si="10"/>
        <v>49.08</v>
      </c>
      <c r="CT6" s="22">
        <f t="shared" si="10"/>
        <v>51.46</v>
      </c>
      <c r="CU6" s="22">
        <f t="shared" si="10"/>
        <v>51.84</v>
      </c>
      <c r="CV6" s="21" t="str">
        <f>IF(CV7="","",IF(CV7="-","【-】","【"&amp;SUBSTITUTE(TEXT(CV7,"#,##0.00"),"-","△")&amp;"】"))</f>
        <v>【56.15】</v>
      </c>
      <c r="CW6" s="22" t="str">
        <f>IF(CW7="",NA(),CW7)</f>
        <v>-</v>
      </c>
      <c r="CX6" s="22">
        <f t="shared" ref="CX6:DF6" si="11">IF(CX7="",NA(),CX7)</f>
        <v>21.37</v>
      </c>
      <c r="CY6" s="22">
        <f t="shared" si="11"/>
        <v>63.84</v>
      </c>
      <c r="CZ6" s="22">
        <f t="shared" si="11"/>
        <v>86.68</v>
      </c>
      <c r="DA6" s="22">
        <f t="shared" si="11"/>
        <v>97.15</v>
      </c>
      <c r="DB6" s="22" t="str">
        <f t="shared" si="11"/>
        <v>-</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t="str">
        <f>IF(ED7="",NA(),ED7)</f>
        <v>-</v>
      </c>
      <c r="EE6" s="21">
        <f t="shared" ref="EE6:EM6" si="14">IF(EE7="",NA(),EE7)</f>
        <v>0</v>
      </c>
      <c r="EF6" s="21">
        <f t="shared" si="14"/>
        <v>0</v>
      </c>
      <c r="EG6" s="21">
        <f t="shared" si="14"/>
        <v>0</v>
      </c>
      <c r="EH6" s="21">
        <f t="shared" si="14"/>
        <v>0</v>
      </c>
      <c r="EI6" s="22" t="str">
        <f t="shared" si="14"/>
        <v>-</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33014</v>
      </c>
      <c r="D7" s="24">
        <v>47</v>
      </c>
      <c r="E7" s="24">
        <v>1</v>
      </c>
      <c r="F7" s="24">
        <v>0</v>
      </c>
      <c r="G7" s="24">
        <v>0</v>
      </c>
      <c r="H7" s="24" t="s">
        <v>96</v>
      </c>
      <c r="I7" s="24" t="s">
        <v>97</v>
      </c>
      <c r="J7" s="24" t="s">
        <v>98</v>
      </c>
      <c r="K7" s="24" t="s">
        <v>99</v>
      </c>
      <c r="L7" s="24" t="s">
        <v>100</v>
      </c>
      <c r="M7" s="24" t="s">
        <v>101</v>
      </c>
      <c r="N7" s="25" t="s">
        <v>102</v>
      </c>
      <c r="O7" s="25" t="s">
        <v>103</v>
      </c>
      <c r="P7" s="25">
        <v>46.84</v>
      </c>
      <c r="Q7" s="25">
        <v>4042</v>
      </c>
      <c r="R7" s="25">
        <v>15559</v>
      </c>
      <c r="S7" s="25">
        <v>608.82000000000005</v>
      </c>
      <c r="T7" s="25">
        <v>25.56</v>
      </c>
      <c r="U7" s="25">
        <v>126</v>
      </c>
      <c r="V7" s="25">
        <v>1.1000000000000001</v>
      </c>
      <c r="W7" s="25">
        <v>114.55</v>
      </c>
      <c r="X7" s="25" t="s">
        <v>102</v>
      </c>
      <c r="Y7" s="25">
        <v>113.54</v>
      </c>
      <c r="Z7" s="25">
        <v>107.58</v>
      </c>
      <c r="AA7" s="25">
        <v>107.95</v>
      </c>
      <c r="AB7" s="25">
        <v>107.47</v>
      </c>
      <c r="AC7" s="25" t="s">
        <v>102</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t="s">
        <v>102</v>
      </c>
      <c r="BF7" s="25">
        <v>0</v>
      </c>
      <c r="BG7" s="25">
        <v>0</v>
      </c>
      <c r="BH7" s="25">
        <v>0</v>
      </c>
      <c r="BI7" s="25">
        <v>0</v>
      </c>
      <c r="BJ7" s="25" t="s">
        <v>102</v>
      </c>
      <c r="BK7" s="25">
        <v>1183.92</v>
      </c>
      <c r="BL7" s="25">
        <v>1128.72</v>
      </c>
      <c r="BM7" s="25">
        <v>1125.25</v>
      </c>
      <c r="BN7" s="25">
        <v>1157.05</v>
      </c>
      <c r="BO7" s="25">
        <v>982.48</v>
      </c>
      <c r="BP7" s="25" t="s">
        <v>102</v>
      </c>
      <c r="BQ7" s="25">
        <v>0.63</v>
      </c>
      <c r="BR7" s="25">
        <v>7.3</v>
      </c>
      <c r="BS7" s="25">
        <v>10.61</v>
      </c>
      <c r="BT7" s="25">
        <v>12.57</v>
      </c>
      <c r="BU7" s="25" t="s">
        <v>102</v>
      </c>
      <c r="BV7" s="25">
        <v>42.5</v>
      </c>
      <c r="BW7" s="25">
        <v>41.84</v>
      </c>
      <c r="BX7" s="25">
        <v>41.44</v>
      </c>
      <c r="BY7" s="25">
        <v>37.65</v>
      </c>
      <c r="BZ7" s="25">
        <v>50.61</v>
      </c>
      <c r="CA7" s="25" t="s">
        <v>102</v>
      </c>
      <c r="CB7" s="25">
        <v>43269.36</v>
      </c>
      <c r="CC7" s="25">
        <v>2576.92</v>
      </c>
      <c r="CD7" s="25">
        <v>1724.65</v>
      </c>
      <c r="CE7" s="25">
        <v>1708.45</v>
      </c>
      <c r="CF7" s="25" t="s">
        <v>102</v>
      </c>
      <c r="CG7" s="25">
        <v>377.72</v>
      </c>
      <c r="CH7" s="25">
        <v>390.47</v>
      </c>
      <c r="CI7" s="25">
        <v>403.61</v>
      </c>
      <c r="CJ7" s="25">
        <v>442.82</v>
      </c>
      <c r="CK7" s="25">
        <v>320.83</v>
      </c>
      <c r="CL7" s="25" t="s">
        <v>102</v>
      </c>
      <c r="CM7" s="25">
        <v>0.66</v>
      </c>
      <c r="CN7" s="25">
        <v>4.08</v>
      </c>
      <c r="CO7" s="25">
        <v>4.2699999999999996</v>
      </c>
      <c r="CP7" s="25">
        <v>3.8</v>
      </c>
      <c r="CQ7" s="25" t="s">
        <v>102</v>
      </c>
      <c r="CR7" s="25">
        <v>48.01</v>
      </c>
      <c r="CS7" s="25">
        <v>49.08</v>
      </c>
      <c r="CT7" s="25">
        <v>51.46</v>
      </c>
      <c r="CU7" s="25">
        <v>51.84</v>
      </c>
      <c r="CV7" s="25">
        <v>56.15</v>
      </c>
      <c r="CW7" s="25" t="s">
        <v>102</v>
      </c>
      <c r="CX7" s="25">
        <v>21.37</v>
      </c>
      <c r="CY7" s="25">
        <v>63.84</v>
      </c>
      <c r="CZ7" s="25">
        <v>86.68</v>
      </c>
      <c r="DA7" s="25">
        <v>97.15</v>
      </c>
      <c r="DB7" s="25" t="s">
        <v>102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t="s">
        <v>102</v>
      </c>
      <c r="EE7" s="25">
        <v>0</v>
      </c>
      <c r="EF7" s="25">
        <v>0</v>
      </c>
      <c r="EG7" s="25">
        <v>0</v>
      </c>
      <c r="EH7" s="25">
        <v>0</v>
      </c>
      <c r="EI7" s="25" t="s">
        <v>102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cp:lastModifiedBy>
  <dcterms:created xsi:type="dcterms:W3CDTF">2023-12-05T01:04:47Z</dcterms:created>
  <dcterms:modified xsi:type="dcterms:W3CDTF">2024-01-23T04:53:22Z</dcterms:modified>
  <cp:category>
  </cp:category>
</cp:coreProperties>
</file>