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8.212\共有\下水道\②公共下水道（経営）\経営比較分析表関係\R05\"/>
    </mc:Choice>
  </mc:AlternateContent>
  <workbookProtection workbookAlgorithmName="SHA-512" workbookHashValue="I7Ow6MuAgyQOEWfjyHQSML+UZpxiuwa9pbLQ+jSHapd2YNbKtxeT5/zlD+p+Zii9NmiafjzoW4V/6Sof1ngA8A==" workbookSaltValue="426sm9RFtCWQM2JNG7OcIQ==" workbookSpinCount="100000" lockStructure="1"/>
  <bookViews>
    <workbookView xWindow="0" yWindow="0" windowWidth="23040" windowHeight="931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W10" i="4"/>
  <c r="P10" i="4"/>
  <c r="BB8" i="4"/>
  <c r="AT8" i="4"/>
  <c r="AD8" i="4"/>
  <c r="W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<sst xmlns="http://schemas.openxmlformats.org/spreadsheetml/2006/main" count="236" uniqueCount="118">
  <si>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</si>
  <si>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</si>
  <si>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</si>
  <si>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</si>
  <si>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</si>
  <si>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</si>
  <si>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</si>
  <si>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</si>
  <si>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</si>
  <si>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</si>
  <si>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</si>
  <si>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</si>
  <si>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</si>
  <si>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</si>
  <si>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</si>
  <si>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</si>
  <si>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</si>
  <si>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</si>
  <si>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</si>
  <si>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</si>
  <si>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</si>
  <si>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</si>
  <si>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</si>
  <si>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</si>
  <si>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</si>
  <si>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</si>
  <si>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</si>
  <si>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</si>
  <si>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</si>
  <si>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</si>
  <si>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</si>
  <si>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</si>
  <si>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</si>
  <si>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</si>
  <si>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</si>
  <si>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</si>
  <si>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</si>
  <si>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</si>
  <si>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</si>
  <si>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</si>
  <si>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</si>
  <si>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</si>
  <si>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</si>
  <si>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</si>
  <si>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</si>
  <si>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</si>
  <si>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</si>
  <si>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</si>
  <si>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</si>
  <si>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</si>
  <si>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</si>
  <si>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</si>
  <si>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</si>
  <si>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</si>
  <si>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</si>
  <si>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</si>
  <si>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</si>
  <si>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</si>
  <si>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</si>
  <si>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</si>
  <si>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</si>
  <si>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</si>
  <si>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</si>
  <si>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</si>
  <si>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</si>
  <si>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</si>
  <si>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</si>
  <si>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</si>
  <si>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</si>
  <si>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</si>
  <si>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</si>
  <si>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</si>
  <si>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</si>
  <si>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</si>
  <si>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</si>
  <si>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</si>
  <si>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</si>
  <si>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</si>
  <si>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</si>
  <si>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</si>
  <si>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</si>
  <si>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</si>
  <si>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</si>
  <si>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</si>
  <si>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</si>
  <si>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</si>
  <si>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</si>
  <si>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</si>
  <si>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</si>
  <si>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</si>
  <si>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</si>
  <si>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</si>
  <si>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</si>
  <si>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</si>
  <si>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</si>
  <si>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</si>
  <si>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</si>
  <si>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</si>
  <si>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</si>
  <si>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</si>
  <si>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</si>
  <si>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</si>
  <si>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</si>
  <si>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</si>
  <si>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</si>
  <si>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</si>
  <si>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</si>
  <si>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</si>
  <si>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</si>
  <si>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</si>
  <si>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</si>
  <si>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</si>
  <si>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</si>
  <si>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</si>
  <si>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</si>
  <si>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t>
    </r>
    <r>
      <rPr>
        <sz val="10.5"/>
        <color theme="1"/>
        <rFont val="ＭＳ ゴシック"/>
        <family val="3"/>
        <charset val="128"/>
      </rPr>
      <t>経常収支比率は、単年度の収支状況を表す指標で100%以下は赤字経営を示します。100％を超え黒字経営となっていますが、使用料収入は人口減少の影響で減少傾向にある一方、維持管理費は経年劣化による増加が見込まれており、厳しい経営状況が続いていくものと推測されます。。
　流動比率は短期支払能力を表す指標で、100％以上である事が望ましいとされています。比率の推移が徐々に上昇してきていますが、未だ低水準にあるため、使用料収入を増やし現金所持の割合を上げ、支払能力を高めていく必要があります。
　経費回収率は、使用料収入で維持管理費をどの程度賄えているかを表す指標で、100％以上である事が望ましいとされています。当町は、100％を前後する形で推移していますが、今後維持管理費の増加が見込まれ、人口減少によって使用料収入が減少する状況下で回収率100％以上を継続していくことは難しい状況にあります。
　汚水処理原価は、汚水１㎥当たりの処理費用を表した指標となります。当町は、人口減少等の影響で有収水量が年々減少してきており、今後処理原価が上昇していくものと推測されます。
　水洗化率は、処理区域内人口のうち、実際に水洗化し汚水処理している人口の割合を表した指標で、水質保全や使用料収入の増加の観点から100%が望ましいとされています。当町では人口減少や地理的要因から今後も水洗化率の上昇は難しい状況にあります。</t>
    </r>
    <rPh sb="45" eb="46">
      <t>コ</t>
    </rPh>
    <rPh sb="47" eb="49">
      <t>クロジ</t>
    </rPh>
    <rPh sb="49" eb="51">
      <t>ケイエイ</t>
    </rPh>
    <rPh sb="66" eb="68">
      <t>ジンコウ</t>
    </rPh>
    <rPh sb="68" eb="70">
      <t>ゲンショウ</t>
    </rPh>
    <rPh sb="71" eb="73">
      <t>エイキョウ</t>
    </rPh>
    <rPh sb="74" eb="76">
      <t>ゲンショウ</t>
    </rPh>
    <rPh sb="76" eb="78">
      <t>ケイコウ</t>
    </rPh>
    <rPh sb="81" eb="83">
      <t>イッポウ</t>
    </rPh>
    <rPh sb="84" eb="86">
      <t>イジ</t>
    </rPh>
    <rPh sb="86" eb="89">
      <t>カンリヒ</t>
    </rPh>
    <rPh sb="108" eb="109">
      <t>キビ</t>
    </rPh>
    <rPh sb="111" eb="113">
      <t>ケイエイ</t>
    </rPh>
    <rPh sb="113" eb="115">
      <t>ジョウキョウ</t>
    </rPh>
    <rPh sb="116" eb="117">
      <t>ツヅ</t>
    </rPh>
    <rPh sb="124" eb="126">
      <t>スイソク</t>
    </rPh>
    <rPh sb="175" eb="177">
      <t>ヒリツ</t>
    </rPh>
    <rPh sb="178" eb="180">
      <t>スイイ</t>
    </rPh>
    <rPh sb="181" eb="183">
      <t>ジョジョ</t>
    </rPh>
    <rPh sb="195" eb="196">
      <t>イマ</t>
    </rPh>
    <rPh sb="305" eb="307">
      <t>トウチョウ</t>
    </rPh>
    <rPh sb="314" eb="316">
      <t>ゼンゴ</t>
    </rPh>
    <rPh sb="318" eb="319">
      <t>カタチ</t>
    </rPh>
    <rPh sb="320" eb="322">
      <t>スイイ</t>
    </rPh>
    <rPh sb="329" eb="331">
      <t>コンゴ</t>
    </rPh>
    <rPh sb="331" eb="333">
      <t>イジ</t>
    </rPh>
    <rPh sb="333" eb="335">
      <t>カンリ</t>
    </rPh>
    <rPh sb="335" eb="336">
      <t>ヒ</t>
    </rPh>
    <rPh sb="337" eb="339">
      <t>ゾウカ</t>
    </rPh>
    <rPh sb="340" eb="342">
      <t>ミコ</t>
    </rPh>
    <rPh sb="345" eb="347">
      <t>ジンコウ</t>
    </rPh>
    <rPh sb="347" eb="349">
      <t>ゲンショウ</t>
    </rPh>
    <rPh sb="353" eb="356">
      <t>シヨウリョウ</t>
    </rPh>
    <rPh sb="356" eb="358">
      <t>シュウニュウ</t>
    </rPh>
    <rPh sb="359" eb="361">
      <t>ゲンショウ</t>
    </rPh>
    <rPh sb="363" eb="366">
      <t>ジョウキョウカ</t>
    </rPh>
    <rPh sb="367" eb="369">
      <t>カイシュウ</t>
    </rPh>
    <rPh sb="369" eb="370">
      <t>リツ</t>
    </rPh>
    <rPh sb="374" eb="376">
      <t>イジョウ</t>
    </rPh>
    <rPh sb="377" eb="379">
      <t>ケイゾク</t>
    </rPh>
    <rPh sb="386" eb="387">
      <t>ムズカ</t>
    </rPh>
    <rPh sb="389" eb="391">
      <t>ジョウキョウ</t>
    </rPh>
    <rPh sb="431" eb="433">
      <t>トウチョウ</t>
    </rPh>
    <rPh sb="444" eb="446">
      <t>ユウシュウ</t>
    </rPh>
    <rPh sb="446" eb="448">
      <t>スイリョウ</t>
    </rPh>
    <rPh sb="449" eb="451">
      <t>ネンネン</t>
    </rPh>
    <rPh sb="451" eb="453">
      <t>ゲンショウ</t>
    </rPh>
    <phoneticPr fontId="4"/>
  </si>
  <si>
    <r>
      <t>　</t>
    </r>
    <r>
      <rPr>
        <sz val="10.5"/>
        <color theme="1"/>
        <rFont val="ＭＳ ゴシック"/>
        <family val="3"/>
        <charset val="128"/>
      </rPr>
      <t>耐用年数を超過している施設等はまだありませんが、多くの施設等が耐用年数の半分を超過しており、今後さらに有形固定資産減価償却率が上昇していくことが推測されます。
　令和３年度にストックマネジメント計画を策定し、今後は策定した計画に沿って、施設の更新等を行っていきます。</t>
    </r>
    <phoneticPr fontId="4"/>
  </si>
  <si>
    <r>
      <t>　</t>
    </r>
    <r>
      <rPr>
        <sz val="10.5"/>
        <color theme="1"/>
        <rFont val="ＭＳ ゴシック"/>
        <family val="3"/>
        <charset val="128"/>
      </rPr>
      <t>現状から、収入は自主財源が乏しく現金化できる資産も少ない事から、一般会計からの繰入に依存している状況にあります。
　また、人口減少や地理的要因により排水量（有収水量）の増加もあまり見込めない状況にあり、使用料改定以外の方法による収入確保は難しい状況です。支出は耐用年数を超過した施設等はないものの、耐用年数の半分を超過した施設が多くあり、維持管理に係る経費の増加や更新に伴う企業債残高の増加などが推測されます。
　これらの課題を解消するため、定期的に適正な使用料改定の検討を行い、ストックマネジメント計画に基づいて施設の更新や維持管理に努めていく必要があります。</t>
    </r>
    <rPh sb="102" eb="105">
      <t>シヨウリョウ</t>
    </rPh>
    <rPh sb="229" eb="232">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</si>
</sst>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F1-4F2B-81D8-2CA95CA6E2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0.09</c:v>
                </c:pt>
                <c:pt idx="3">
                  <c:v>0.1</c:v>
                </c:pt>
                <c:pt idx="4">
                  <c:v>7.0000000000000007E-2</c:v>
                </c:pt>
              </c:numCache>
            </c:numRef>
          </c:val>
          <c:smooth val="0"/>
          <c:extLst>
            <c:ext xmlns:c16="http://schemas.microsoft.com/office/drawing/2014/chart" uri="{C3380CC4-5D6E-409C-BE32-E72D297353CC}">
              <c16:uniqueId val="{00000001-29F1-4F2B-81D8-2CA95CA6E2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95-4565-BA9D-850C451487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55.55</c:v>
                </c:pt>
                <c:pt idx="2">
                  <c:v>55.84</c:v>
                </c:pt>
                <c:pt idx="3">
                  <c:v>55.78</c:v>
                </c:pt>
                <c:pt idx="4">
                  <c:v>54.86</c:v>
                </c:pt>
              </c:numCache>
            </c:numRef>
          </c:val>
          <c:smooth val="0"/>
          <c:extLst>
            <c:ext xmlns:c16="http://schemas.microsoft.com/office/drawing/2014/chart" uri="{C3380CC4-5D6E-409C-BE32-E72D297353CC}">
              <c16:uniqueId val="{00000001-1695-4565-BA9D-850C451487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83.84</c:v>
                </c:pt>
                <c:pt idx="1">
                  <c:v>83.44</c:v>
                </c:pt>
                <c:pt idx="2">
                  <c:v>83.2</c:v>
                </c:pt>
                <c:pt idx="3">
                  <c:v>84.65</c:v>
                </c:pt>
                <c:pt idx="4">
                  <c:v>84.92</c:v>
                </c:pt>
              </c:numCache>
            </c:numRef>
          </c:val>
          <c:extLst>
            <c:ext xmlns:c16="http://schemas.microsoft.com/office/drawing/2014/chart" uri="{C3380CC4-5D6E-409C-BE32-E72D297353CC}">
              <c16:uniqueId val="{00000000-8460-4E5C-8859-793E4C316BA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91.64</c:v>
                </c:pt>
                <c:pt idx="2">
                  <c:v>92.34</c:v>
                </c:pt>
                <c:pt idx="3">
                  <c:v>91.78</c:v>
                </c:pt>
                <c:pt idx="4">
                  <c:v>91.37</c:v>
                </c:pt>
              </c:numCache>
            </c:numRef>
          </c:val>
          <c:smooth val="0"/>
          <c:extLst>
            <c:ext xmlns:c16="http://schemas.microsoft.com/office/drawing/2014/chart" uri="{C3380CC4-5D6E-409C-BE32-E72D297353CC}">
              <c16:uniqueId val="{00000001-8460-4E5C-8859-793E4C316BA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98.37</c:v>
                </c:pt>
                <c:pt idx="1">
                  <c:v>98.63</c:v>
                </c:pt>
                <c:pt idx="2">
                  <c:v>99.9</c:v>
                </c:pt>
                <c:pt idx="3">
                  <c:v>100.98</c:v>
                </c:pt>
                <c:pt idx="4">
                  <c:v>100.22</c:v>
                </c:pt>
              </c:numCache>
            </c:numRef>
          </c:val>
          <c:extLst>
            <c:ext xmlns:c16="http://schemas.microsoft.com/office/drawing/2014/chart" uri="{C3380CC4-5D6E-409C-BE32-E72D297353CC}">
              <c16:uniqueId val="{00000000-3346-4E6F-86F4-58071D17E2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104.01</c:v>
                </c:pt>
                <c:pt idx="2">
                  <c:v>105.41</c:v>
                </c:pt>
                <c:pt idx="3">
                  <c:v>104.64</c:v>
                </c:pt>
                <c:pt idx="4">
                  <c:v>105.35</c:v>
                </c:pt>
              </c:numCache>
            </c:numRef>
          </c:val>
          <c:smooth val="0"/>
          <c:extLst>
            <c:ext xmlns:c16="http://schemas.microsoft.com/office/drawing/2014/chart" uri="{C3380CC4-5D6E-409C-BE32-E72D297353CC}">
              <c16:uniqueId val="{00000001-3346-4E6F-86F4-58071D17E2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11.17</c:v>
                </c:pt>
                <c:pt idx="1">
                  <c:v>13.73</c:v>
                </c:pt>
                <c:pt idx="2">
                  <c:v>16.23</c:v>
                </c:pt>
                <c:pt idx="3">
                  <c:v>18.579999999999998</c:v>
                </c:pt>
                <c:pt idx="4">
                  <c:v>20.98</c:v>
                </c:pt>
              </c:numCache>
            </c:numRef>
          </c:val>
          <c:extLst>
            <c:ext xmlns:c16="http://schemas.microsoft.com/office/drawing/2014/chart" uri="{C3380CC4-5D6E-409C-BE32-E72D297353CC}">
              <c16:uniqueId val="{00000000-A235-4C3F-A661-911E8D60EB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31.19</c:v>
                </c:pt>
                <c:pt idx="2">
                  <c:v>25.37</c:v>
                </c:pt>
                <c:pt idx="3">
                  <c:v>26.89</c:v>
                </c:pt>
                <c:pt idx="4">
                  <c:v>29.42</c:v>
                </c:pt>
              </c:numCache>
            </c:numRef>
          </c:val>
          <c:smooth val="0"/>
          <c:extLst>
            <c:ext xmlns:c16="http://schemas.microsoft.com/office/drawing/2014/chart" uri="{C3380CC4-5D6E-409C-BE32-E72D297353CC}">
              <c16:uniqueId val="{00000001-A235-4C3F-A661-911E8D60EB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8A-45A1-B912-EAF2D4EE21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0.57999999999999996</c:v>
                </c:pt>
                <c:pt idx="2">
                  <c:v>0.54</c:v>
                </c:pt>
                <c:pt idx="3">
                  <c:v>0.75</c:v>
                </c:pt>
                <c:pt idx="4">
                  <c:v>0.74</c:v>
                </c:pt>
              </c:numCache>
            </c:numRef>
          </c:val>
          <c:smooth val="0"/>
          <c:extLst>
            <c:ext xmlns:c16="http://schemas.microsoft.com/office/drawing/2014/chart" uri="{C3380CC4-5D6E-409C-BE32-E72D297353CC}">
              <c16:uniqueId val="{00000001-4F8A-45A1-B912-EAF2D4EE21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6.17</c:v>
                </c:pt>
                <c:pt idx="1">
                  <c:v>13.34</c:v>
                </c:pt>
                <c:pt idx="2">
                  <c:v>4.1100000000000003</c:v>
                </c:pt>
                <c:pt idx="3">
                  <c:v>0.43</c:v>
                </c:pt>
                <c:pt idx="4" formatCode="#,##0.00;&quot;△&quot;#,##0.00">
                  <c:v>0</c:v>
                </c:pt>
              </c:numCache>
            </c:numRef>
          </c:val>
          <c:extLst>
            <c:ext xmlns:c16="http://schemas.microsoft.com/office/drawing/2014/chart" uri="{C3380CC4-5D6E-409C-BE32-E72D297353CC}">
              <c16:uniqueId val="{00000000-F751-4AF6-85EB-9BBA4F91217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26.18</c:v>
                </c:pt>
                <c:pt idx="2">
                  <c:v>25.86</c:v>
                </c:pt>
                <c:pt idx="3">
                  <c:v>25.76</c:v>
                </c:pt>
                <c:pt idx="4">
                  <c:v>26.07</c:v>
                </c:pt>
              </c:numCache>
            </c:numRef>
          </c:val>
          <c:smooth val="0"/>
          <c:extLst>
            <c:ext xmlns:c16="http://schemas.microsoft.com/office/drawing/2014/chart" uri="{C3380CC4-5D6E-409C-BE32-E72D297353CC}">
              <c16:uniqueId val="{00000001-F751-4AF6-85EB-9BBA4F91217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29.89</c:v>
                </c:pt>
                <c:pt idx="1">
                  <c:v>25.56</c:v>
                </c:pt>
                <c:pt idx="2">
                  <c:v>28.69</c:v>
                </c:pt>
                <c:pt idx="3">
                  <c:v>33.729999999999997</c:v>
                </c:pt>
                <c:pt idx="4">
                  <c:v>40.659999999999997</c:v>
                </c:pt>
              </c:numCache>
            </c:numRef>
          </c:val>
          <c:extLst>
            <c:ext xmlns:c16="http://schemas.microsoft.com/office/drawing/2014/chart" uri="{C3380CC4-5D6E-409C-BE32-E72D297353CC}">
              <c16:uniqueId val="{00000000-FEB2-46A1-B914-EF3BAB2D9D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57.3</c:v>
                </c:pt>
                <c:pt idx="2">
                  <c:v>58.23</c:v>
                </c:pt>
                <c:pt idx="3">
                  <c:v>65.56</c:v>
                </c:pt>
                <c:pt idx="4">
                  <c:v>65.87</c:v>
                </c:pt>
              </c:numCache>
            </c:numRef>
          </c:val>
          <c:smooth val="0"/>
          <c:extLst>
            <c:ext xmlns:c16="http://schemas.microsoft.com/office/drawing/2014/chart" uri="{C3380CC4-5D6E-409C-BE32-E72D297353CC}">
              <c16:uniqueId val="{00000001-FEB2-46A1-B914-EF3BAB2D9D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381.05</c:v>
                </c:pt>
                <c:pt idx="1">
                  <c:v>3604.39</c:v>
                </c:pt>
                <c:pt idx="2">
                  <c:v>3255.93</c:v>
                </c:pt>
                <c:pt idx="3">
                  <c:v>3206.86</c:v>
                </c:pt>
                <c:pt idx="4">
                  <c:v>3167.26</c:v>
                </c:pt>
              </c:numCache>
            </c:numRef>
          </c:val>
          <c:extLst>
            <c:ext xmlns:c16="http://schemas.microsoft.com/office/drawing/2014/chart" uri="{C3380CC4-5D6E-409C-BE32-E72D297353CC}">
              <c16:uniqueId val="{00000000-1670-4A12-905B-9B37D79D11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807.75</c:v>
                </c:pt>
                <c:pt idx="2">
                  <c:v>812.92</c:v>
                </c:pt>
                <c:pt idx="3">
                  <c:v>765.48</c:v>
                </c:pt>
                <c:pt idx="4">
                  <c:v>742.08</c:v>
                </c:pt>
              </c:numCache>
            </c:numRef>
          </c:val>
          <c:smooth val="0"/>
          <c:extLst>
            <c:ext xmlns:c16="http://schemas.microsoft.com/office/drawing/2014/chart" uri="{C3380CC4-5D6E-409C-BE32-E72D297353CC}">
              <c16:uniqueId val="{00000001-1670-4A12-905B-9B37D79D11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80.22</c:v>
                </c:pt>
                <c:pt idx="1">
                  <c:v>89.06</c:v>
                </c:pt>
                <c:pt idx="2">
                  <c:v>99.24</c:v>
                </c:pt>
                <c:pt idx="3">
                  <c:v>100.56</c:v>
                </c:pt>
                <c:pt idx="4">
                  <c:v>97.52</c:v>
                </c:pt>
              </c:numCache>
            </c:numRef>
          </c:val>
          <c:extLst>
            <c:ext xmlns:c16="http://schemas.microsoft.com/office/drawing/2014/chart" uri="{C3380CC4-5D6E-409C-BE32-E72D297353CC}">
              <c16:uniqueId val="{00000000-A5DC-4460-9904-4159FA5B72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86.94</c:v>
                </c:pt>
                <c:pt idx="2">
                  <c:v>85.4</c:v>
                </c:pt>
                <c:pt idx="3">
                  <c:v>87.8</c:v>
                </c:pt>
                <c:pt idx="4">
                  <c:v>86.51</c:v>
                </c:pt>
              </c:numCache>
            </c:numRef>
          </c:val>
          <c:smooth val="0"/>
          <c:extLst>
            <c:ext xmlns:c16="http://schemas.microsoft.com/office/drawing/2014/chart" uri="{C3380CC4-5D6E-409C-BE32-E72D297353CC}">
              <c16:uniqueId val="{00000001-A5DC-4460-9904-4159FA5B72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199.59</c:v>
                </c:pt>
                <c:pt idx="1">
                  <c:v>165.19</c:v>
                </c:pt>
                <c:pt idx="2">
                  <c:v>161.01</c:v>
                </c:pt>
                <c:pt idx="3">
                  <c:v>140.5</c:v>
                </c:pt>
                <c:pt idx="4">
                  <c:v>164.53</c:v>
                </c:pt>
              </c:numCache>
            </c:numRef>
          </c:val>
          <c:extLst>
            <c:ext xmlns:c16="http://schemas.microsoft.com/office/drawing/2014/chart" uri="{C3380CC4-5D6E-409C-BE32-E72D297353CC}">
              <c16:uniqueId val="{00000000-5DA5-4B70-8FB3-69417E0C70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179.63</c:v>
                </c:pt>
                <c:pt idx="2">
                  <c:v>188.57</c:v>
                </c:pt>
                <c:pt idx="3">
                  <c:v>187.69</c:v>
                </c:pt>
                <c:pt idx="4">
                  <c:v>188.24</c:v>
                </c:pt>
              </c:numCache>
            </c:numRef>
          </c:val>
          <c:smooth val="0"/>
          <c:extLst>
            <c:ext xmlns:c16="http://schemas.microsoft.com/office/drawing/2014/chart" uri="{C3380CC4-5D6E-409C-BE32-E72D297353CC}">
              <c16:uniqueId val="{00000001-5DA5-4B70-8FB3-69417E0C70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61" zoomScaleNormal="100" workbookViewId="0">
      <selection activeCell="BJ90" sqref="BJ9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雫石町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15559</v>
      </c>
      <c r="AM8" s="46"/>
      <c r="AN8" s="46"/>
      <c r="AO8" s="46"/>
      <c r="AP8" s="46"/>
      <c r="AQ8" s="46"/>
      <c r="AR8" s="46"/>
      <c r="AS8" s="46"/>
      <c r="AT8" s="45">
        <f>データ!T6</f>
        <v>608.82000000000005</v>
      </c>
      <c r="AU8" s="45"/>
      <c r="AV8" s="45"/>
      <c r="AW8" s="45"/>
      <c r="AX8" s="45"/>
      <c r="AY8" s="45"/>
      <c r="AZ8" s="45"/>
      <c r="BA8" s="45"/>
      <c r="BB8" s="45">
        <f>データ!U6</f>
        <v>25.56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55.79</v>
      </c>
      <c r="J10" s="45"/>
      <c r="K10" s="45"/>
      <c r="L10" s="45"/>
      <c r="M10" s="45"/>
      <c r="N10" s="45"/>
      <c r="O10" s="45"/>
      <c r="P10" s="45">
        <f>データ!P6</f>
        <v>58.5</v>
      </c>
      <c r="Q10" s="45"/>
      <c r="R10" s="45"/>
      <c r="S10" s="45"/>
      <c r="T10" s="45"/>
      <c r="U10" s="45"/>
      <c r="V10" s="45"/>
      <c r="W10" s="45">
        <f>データ!Q6</f>
        <v>76.89</v>
      </c>
      <c r="X10" s="45"/>
      <c r="Y10" s="45"/>
      <c r="Z10" s="45"/>
      <c r="AA10" s="45"/>
      <c r="AB10" s="45"/>
      <c r="AC10" s="45"/>
      <c r="AD10" s="46">
        <f>データ!R6</f>
        <v>3080</v>
      </c>
      <c r="AE10" s="46"/>
      <c r="AF10" s="46"/>
      <c r="AG10" s="46"/>
      <c r="AH10" s="46"/>
      <c r="AI10" s="46"/>
      <c r="AJ10" s="46"/>
      <c r="AK10" s="2"/>
      <c r="AL10" s="46">
        <f>データ!V6</f>
        <v>9071</v>
      </c>
      <c r="AM10" s="46"/>
      <c r="AN10" s="46"/>
      <c r="AO10" s="46"/>
      <c r="AP10" s="46"/>
      <c r="AQ10" s="46"/>
      <c r="AR10" s="46"/>
      <c r="AS10" s="46"/>
      <c r="AT10" s="45">
        <f>データ!W6</f>
        <v>6.61</v>
      </c>
      <c r="AU10" s="45"/>
      <c r="AV10" s="45"/>
      <c r="AW10" s="45"/>
      <c r="AX10" s="45"/>
      <c r="AY10" s="45"/>
      <c r="AZ10" s="45"/>
      <c r="BA10" s="45"/>
      <c r="BB10" s="45">
        <f>データ!X6</f>
        <v>1372.31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JqHrHaEns93fCGnUp3ZXF/U43/95MnxWQ6Qv84hv2TU0lrSmnYgOhTSLCJFMoHXlA3oVx7uwuJ/PXOEH7e2mA==" saltValue="qgaumR6Ym7Gwf1txfHSF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33014</v>
      </c>
      <c r="D6" s="19">
        <f t="shared" si="3"/>
        <v>46</v>
      </c>
      <c r="E6" s="19">
        <f t="shared" si="3"/>
        <v>17</v>
      </c>
      <c r="F6" s="19">
        <f t="shared" si="3"/>
        <v>1</v>
      </c>
      <c r="G6" s="19">
        <f t="shared" si="3"/>
        <v>0</v>
      </c>
      <c r="H6" s="19" t="str">
        <f t="shared" si="3"/>
        <v>岩手県　雫石町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55.79</v>
      </c>
      <c r="P6" s="20">
        <f t="shared" si="3"/>
        <v>58.5</v>
      </c>
      <c r="Q6" s="20">
        <f t="shared" si="3"/>
        <v>76.89</v>
      </c>
      <c r="R6" s="20">
        <f t="shared" si="3"/>
        <v>3080</v>
      </c>
      <c r="S6" s="20">
        <f t="shared" si="3"/>
        <v>15559</v>
      </c>
      <c r="T6" s="20">
        <f t="shared" si="3"/>
        <v>608.82000000000005</v>
      </c>
      <c r="U6" s="20">
        <f t="shared" si="3"/>
        <v>25.56</v>
      </c>
      <c r="V6" s="20">
        <f t="shared" si="3"/>
        <v>9071</v>
      </c>
      <c r="W6" s="20">
        <f t="shared" si="3"/>
        <v>6.61</v>
      </c>
      <c r="X6" s="20">
        <f t="shared" si="3"/>
        <v>1372.31</v>
      </c>
      <c r="Y6" s="21">
        <f>IF(Y7="",NA(),Y7)</f>
        <v>98.37</v>
      </c>
      <c r="Z6" s="21">
        <f t="shared" ref="Z6:AH6" si="4">IF(Z7="",NA(),Z7)</f>
        <v>98.63</v>
      </c>
      <c r="AA6" s="21">
        <f t="shared" si="4"/>
        <v>99.9</v>
      </c>
      <c r="AB6" s="21">
        <f t="shared" si="4"/>
        <v>100.98</v>
      </c>
      <c r="AC6" s="21">
        <f t="shared" si="4"/>
        <v>100.22</v>
      </c>
      <c r="AD6" s="21">
        <f t="shared" si="4"/>
        <v>106.83</v>
      </c>
      <c r="AE6" s="21">
        <f t="shared" si="4"/>
        <v>104.01</v>
      </c>
      <c r="AF6" s="21">
        <f t="shared" si="4"/>
        <v>105.41</v>
      </c>
      <c r="AG6" s="21">
        <f t="shared" si="4"/>
        <v>104.64</v>
      </c>
      <c r="AH6" s="21">
        <f t="shared" si="4"/>
        <v>105.35</v>
      </c>
      <c r="AI6" s="20" t="str">
        <f>IF(AI7="","",IF(AI7="-","【-】","【"&amp;SUBSTITUTE(TEXT(AI7,"#,##0.00"),"-","△")&amp;"】"))</f>
        <v>【106.11】</v>
      </c>
      <c r="AJ6" s="21">
        <f>IF(AJ7="",NA(),AJ7)</f>
        <v>6.17</v>
      </c>
      <c r="AK6" s="21">
        <f t="shared" ref="AK6:AS6" si="5">IF(AK7="",NA(),AK7)</f>
        <v>13.34</v>
      </c>
      <c r="AL6" s="21">
        <f t="shared" si="5"/>
        <v>4.1100000000000003</v>
      </c>
      <c r="AM6" s="21">
        <f t="shared" si="5"/>
        <v>0.43</v>
      </c>
      <c r="AN6" s="20">
        <f t="shared" si="5"/>
        <v>0</v>
      </c>
      <c r="AO6" s="21">
        <f t="shared" si="5"/>
        <v>22.02</v>
      </c>
      <c r="AP6" s="21">
        <f t="shared" si="5"/>
        <v>26.18</v>
      </c>
      <c r="AQ6" s="21">
        <f t="shared" si="5"/>
        <v>25.86</v>
      </c>
      <c r="AR6" s="21">
        <f t="shared" si="5"/>
        <v>25.76</v>
      </c>
      <c r="AS6" s="21">
        <f t="shared" si="5"/>
        <v>26.07</v>
      </c>
      <c r="AT6" s="20" t="str">
        <f>IF(AT7="","",IF(AT7="-","【-】","【"&amp;SUBSTITUTE(TEXT(AT7,"#,##0.00"),"-","△")&amp;"】"))</f>
        <v>【3.15】</v>
      </c>
      <c r="AU6" s="21">
        <f>IF(AU7="",NA(),AU7)</f>
        <v>29.89</v>
      </c>
      <c r="AV6" s="21">
        <f t="shared" ref="AV6:BD6" si="6">IF(AV7="",NA(),AV7)</f>
        <v>25.56</v>
      </c>
      <c r="AW6" s="21">
        <f t="shared" si="6"/>
        <v>28.69</v>
      </c>
      <c r="AX6" s="21">
        <f t="shared" si="6"/>
        <v>33.729999999999997</v>
      </c>
      <c r="AY6" s="21">
        <f t="shared" si="6"/>
        <v>40.659999999999997</v>
      </c>
      <c r="AZ6" s="21">
        <f t="shared" si="6"/>
        <v>68.040000000000006</v>
      </c>
      <c r="BA6" s="21">
        <f t="shared" si="6"/>
        <v>57.3</v>
      </c>
      <c r="BB6" s="21">
        <f t="shared" si="6"/>
        <v>58.23</v>
      </c>
      <c r="BC6" s="21">
        <f t="shared" si="6"/>
        <v>65.56</v>
      </c>
      <c r="BD6" s="21">
        <f t="shared" si="6"/>
        <v>65.87</v>
      </c>
      <c r="BE6" s="20" t="str">
        <f>IF(BE7="","",IF(BE7="-","【-】","【"&amp;SUBSTITUTE(TEXT(BE7,"#,##0.00"),"-","△")&amp;"】"))</f>
        <v>【73.44】</v>
      </c>
      <c r="BF6" s="21">
        <f>IF(BF7="",NA(),BF7)</f>
        <v>381.05</v>
      </c>
      <c r="BG6" s="21">
        <f t="shared" ref="BG6:BO6" si="7">IF(BG7="",NA(),BG7)</f>
        <v>3604.39</v>
      </c>
      <c r="BH6" s="21">
        <f t="shared" si="7"/>
        <v>3255.93</v>
      </c>
      <c r="BI6" s="21">
        <f t="shared" si="7"/>
        <v>3206.86</v>
      </c>
      <c r="BJ6" s="21">
        <f t="shared" si="7"/>
        <v>3167.26</v>
      </c>
      <c r="BK6" s="21">
        <f t="shared" si="7"/>
        <v>1048.23</v>
      </c>
      <c r="BL6" s="21">
        <f t="shared" si="7"/>
        <v>807.75</v>
      </c>
      <c r="BM6" s="21">
        <f t="shared" si="7"/>
        <v>812.92</v>
      </c>
      <c r="BN6" s="21">
        <f t="shared" si="7"/>
        <v>765.48</v>
      </c>
      <c r="BO6" s="21">
        <f t="shared" si="7"/>
        <v>742.08</v>
      </c>
      <c r="BP6" s="20" t="str">
        <f>IF(BP7="","",IF(BP7="-","【-】","【"&amp;SUBSTITUTE(TEXT(BP7,"#,##0.00"),"-","△")&amp;"】"))</f>
        <v>【652.82】</v>
      </c>
      <c r="BQ6" s="21">
        <f>IF(BQ7="",NA(),BQ7)</f>
        <v>80.22</v>
      </c>
      <c r="BR6" s="21">
        <f t="shared" ref="BR6:BZ6" si="8">IF(BR7="",NA(),BR7)</f>
        <v>89.06</v>
      </c>
      <c r="BS6" s="21">
        <f t="shared" si="8"/>
        <v>99.24</v>
      </c>
      <c r="BT6" s="21">
        <f t="shared" si="8"/>
        <v>100.56</v>
      </c>
      <c r="BU6" s="21">
        <f t="shared" si="8"/>
        <v>97.52</v>
      </c>
      <c r="BV6" s="21">
        <f t="shared" si="8"/>
        <v>78.92</v>
      </c>
      <c r="BW6" s="21">
        <f t="shared" si="8"/>
        <v>86.94</v>
      </c>
      <c r="BX6" s="21">
        <f t="shared" si="8"/>
        <v>85.4</v>
      </c>
      <c r="BY6" s="21">
        <f t="shared" si="8"/>
        <v>87.8</v>
      </c>
      <c r="BZ6" s="21">
        <f t="shared" si="8"/>
        <v>86.51</v>
      </c>
      <c r="CA6" s="20" t="str">
        <f>IF(CA7="","",IF(CA7="-","【-】","【"&amp;SUBSTITUTE(TEXT(CA7,"#,##0.00"),"-","△")&amp;"】"))</f>
        <v>【97.61】</v>
      </c>
      <c r="CB6" s="21">
        <f>IF(CB7="",NA(),CB7)</f>
        <v>199.59</v>
      </c>
      <c r="CC6" s="21">
        <f t="shared" ref="CC6:CK6" si="9">IF(CC7="",NA(),CC7)</f>
        <v>165.19</v>
      </c>
      <c r="CD6" s="21">
        <f t="shared" si="9"/>
        <v>161.01</v>
      </c>
      <c r="CE6" s="21">
        <f t="shared" si="9"/>
        <v>140.5</v>
      </c>
      <c r="CF6" s="21">
        <f t="shared" si="9"/>
        <v>164.53</v>
      </c>
      <c r="CG6" s="21">
        <f t="shared" si="9"/>
        <v>220.31</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55.55</v>
      </c>
      <c r="CT6" s="21">
        <f t="shared" si="10"/>
        <v>55.84</v>
      </c>
      <c r="CU6" s="21">
        <f t="shared" si="10"/>
        <v>55.78</v>
      </c>
      <c r="CV6" s="21">
        <f t="shared" si="10"/>
        <v>54.86</v>
      </c>
      <c r="CW6" s="20" t="str">
        <f>IF(CW7="","",IF(CW7="-","【-】","【"&amp;SUBSTITUTE(TEXT(CW7,"#,##0.00"),"-","△")&amp;"】"))</f>
        <v>【59.10】</v>
      </c>
      <c r="CX6" s="21">
        <f>IF(CX7="",NA(),CX7)</f>
        <v>83.84</v>
      </c>
      <c r="CY6" s="21">
        <f t="shared" ref="CY6:DG6" si="11">IF(CY7="",NA(),CY7)</f>
        <v>83.44</v>
      </c>
      <c r="CZ6" s="21">
        <f t="shared" si="11"/>
        <v>83.2</v>
      </c>
      <c r="DA6" s="21">
        <f t="shared" si="11"/>
        <v>84.65</v>
      </c>
      <c r="DB6" s="21">
        <f t="shared" si="11"/>
        <v>84.92</v>
      </c>
      <c r="DC6" s="21">
        <f t="shared" si="11"/>
        <v>83.35</v>
      </c>
      <c r="DD6" s="21">
        <f t="shared" si="11"/>
        <v>91.64</v>
      </c>
      <c r="DE6" s="21">
        <f t="shared" si="11"/>
        <v>92.34</v>
      </c>
      <c r="DF6" s="21">
        <f t="shared" si="11"/>
        <v>91.78</v>
      </c>
      <c r="DG6" s="21">
        <f t="shared" si="11"/>
        <v>91.37</v>
      </c>
      <c r="DH6" s="20" t="str">
        <f>IF(DH7="","",IF(DH7="-","【-】","【"&amp;SUBSTITUTE(TEXT(DH7,"#,##0.00"),"-","△")&amp;"】"))</f>
        <v>【95.82】</v>
      </c>
      <c r="DI6" s="21">
        <f>IF(DI7="",NA(),DI7)</f>
        <v>11.17</v>
      </c>
      <c r="DJ6" s="21">
        <f t="shared" ref="DJ6:DR6" si="12">IF(DJ7="",NA(),DJ7)</f>
        <v>13.73</v>
      </c>
      <c r="DK6" s="21">
        <f t="shared" si="12"/>
        <v>16.23</v>
      </c>
      <c r="DL6" s="21">
        <f t="shared" si="12"/>
        <v>18.579999999999998</v>
      </c>
      <c r="DM6" s="21">
        <f t="shared" si="12"/>
        <v>20.98</v>
      </c>
      <c r="DN6" s="21">
        <f t="shared" si="12"/>
        <v>26.06</v>
      </c>
      <c r="DO6" s="21">
        <f t="shared" si="12"/>
        <v>31.19</v>
      </c>
      <c r="DP6" s="21">
        <f t="shared" si="12"/>
        <v>25.37</v>
      </c>
      <c r="DQ6" s="21">
        <f t="shared" si="12"/>
        <v>26.89</v>
      </c>
      <c r="DR6" s="21">
        <f t="shared" si="12"/>
        <v>29.42</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1">
        <f t="shared" si="13"/>
        <v>0.57999999999999996</v>
      </c>
      <c r="EA6" s="21">
        <f t="shared" si="13"/>
        <v>0.54</v>
      </c>
      <c r="EB6" s="21">
        <f t="shared" si="13"/>
        <v>0.75</v>
      </c>
      <c r="EC6" s="21">
        <f t="shared" si="13"/>
        <v>0.74</v>
      </c>
      <c r="ED6" s="20" t="str">
        <f>IF(ED7="","",IF(ED7="-","【-】","【"&amp;SUBSTITUTE(TEXT(ED7,"#,##0.00"),"-","△")&amp;"】"))</f>
        <v>【7.62】</v>
      </c>
      <c r="EE6" s="20">
        <f>IF(EE7="",NA(),EE7)</f>
        <v>0</v>
      </c>
      <c r="EF6" s="20">
        <f t="shared" ref="EF6:EN6" si="14">IF(EF7="",NA(),EF7)</f>
        <v>0</v>
      </c>
      <c r="EG6" s="20">
        <f t="shared" si="14"/>
        <v>0</v>
      </c>
      <c r="EH6" s="20">
        <f t="shared" si="14"/>
        <v>0</v>
      </c>
      <c r="EI6" s="20">
        <f t="shared" si="14"/>
        <v>0</v>
      </c>
      <c r="EJ6" s="21">
        <f t="shared" si="14"/>
        <v>0.12</v>
      </c>
      <c r="EK6" s="21">
        <f t="shared" si="14"/>
        <v>0.1</v>
      </c>
      <c r="EL6" s="21">
        <f t="shared" si="14"/>
        <v>0.09</v>
      </c>
      <c r="EM6" s="21">
        <f t="shared" si="14"/>
        <v>0.1</v>
      </c>
      <c r="EN6" s="21">
        <f t="shared" si="14"/>
        <v>7.0000000000000007E-2</v>
      </c>
      <c r="EO6" s="20" t="str">
        <f>IF(EO7="","",IF(EO7="-","【-】","【"&amp;SUBSTITUTE(TEXT(EO7,"#,##0.00"),"-","△")&amp;"】"))</f>
        <v>【0.23】</v>
      </c>
    </row>
    <row r="7" spans="1:148" s="22" customFormat="1" x14ac:dyDescent="0.2">
      <c r="A7" s="14"/>
      <c r="B7" s="23">
        <v>2022</v>
      </c>
      <c r="C7" s="23">
        <v>33014</v>
      </c>
      <c r="D7" s="23">
        <v>46</v>
      </c>
      <c r="E7" s="23">
        <v>17</v>
      </c>
      <c r="F7" s="23">
        <v>1</v>
      </c>
      <c r="G7" s="23">
        <v>0</v>
      </c>
      <c r="H7" s="23" t="s">
        <v>96</v>
      </c>
      <c r="I7" s="23" t="s">
        <v>97</v>
      </c>
      <c r="J7" s="23" t="s">
        <v>98</v>
      </c>
      <c r="K7" s="23" t="s">
        <v>99</v>
      </c>
      <c r="L7" s="23" t="s">
        <v>100</v>
      </c>
      <c r="M7" s="23" t="s">
        <v>101</v>
      </c>
      <c r="N7" s="24" t="s">
        <v>102</v>
      </c>
      <c r="O7" s="24">
        <v>55.79</v>
      </c>
      <c r="P7" s="24">
        <v>58.5</v>
      </c>
      <c r="Q7" s="24">
        <v>76.89</v>
      </c>
      <c r="R7" s="24">
        <v>3080</v>
      </c>
      <c r="S7" s="24">
        <v>15559</v>
      </c>
      <c r="T7" s="24">
        <v>608.82000000000005</v>
      </c>
      <c r="U7" s="24">
        <v>25.56</v>
      </c>
      <c r="V7" s="24">
        <v>9071</v>
      </c>
      <c r="W7" s="24">
        <v>6.61</v>
      </c>
      <c r="X7" s="24">
        <v>1372.31</v>
      </c>
      <c r="Y7" s="24">
        <v>98.37</v>
      </c>
      <c r="Z7" s="24">
        <v>98.63</v>
      </c>
      <c r="AA7" s="24">
        <v>99.9</v>
      </c>
      <c r="AB7" s="24">
        <v>100.98</v>
      </c>
      <c r="AC7" s="24">
        <v>100.22</v>
      </c>
      <c r="AD7" s="24">
        <v>106.83</v>
      </c>
      <c r="AE7" s="24">
        <v>104.01</v>
      </c>
      <c r="AF7" s="24">
        <v>105.41</v>
      </c>
      <c r="AG7" s="24">
        <v>104.64</v>
      </c>
      <c r="AH7" s="24">
        <v>105.35</v>
      </c>
      <c r="AI7" s="24">
        <v>106.11</v>
      </c>
      <c r="AJ7" s="24">
        <v>6.17</v>
      </c>
      <c r="AK7" s="24">
        <v>13.34</v>
      </c>
      <c r="AL7" s="24">
        <v>4.1100000000000003</v>
      </c>
      <c r="AM7" s="24">
        <v>0.43</v>
      </c>
      <c r="AN7" s="24">
        <v>0</v>
      </c>
      <c r="AO7" s="24">
        <v>22.02</v>
      </c>
      <c r="AP7" s="24">
        <v>26.18</v>
      </c>
      <c r="AQ7" s="24">
        <v>25.86</v>
      </c>
      <c r="AR7" s="24">
        <v>25.76</v>
      </c>
      <c r="AS7" s="24">
        <v>26.07</v>
      </c>
      <c r="AT7" s="24">
        <v>3.15</v>
      </c>
      <c r="AU7" s="24">
        <v>29.89</v>
      </c>
      <c r="AV7" s="24">
        <v>25.56</v>
      </c>
      <c r="AW7" s="24">
        <v>28.69</v>
      </c>
      <c r="AX7" s="24">
        <v>33.729999999999997</v>
      </c>
      <c r="AY7" s="24">
        <v>40.659999999999997</v>
      </c>
      <c r="AZ7" s="24">
        <v>68.040000000000006</v>
      </c>
      <c r="BA7" s="24">
        <v>57.3</v>
      </c>
      <c r="BB7" s="24">
        <v>58.23</v>
      </c>
      <c r="BC7" s="24">
        <v>65.56</v>
      </c>
      <c r="BD7" s="24">
        <v>65.87</v>
      </c>
      <c r="BE7" s="24">
        <v>73.44</v>
      </c>
      <c r="BF7" s="24">
        <v>381.05</v>
      </c>
      <c r="BG7" s="24">
        <v>3604.39</v>
      </c>
      <c r="BH7" s="24">
        <v>3255.93</v>
      </c>
      <c r="BI7" s="24">
        <v>3206.86</v>
      </c>
      <c r="BJ7" s="24">
        <v>3167.26</v>
      </c>
      <c r="BK7" s="24">
        <v>1048.23</v>
      </c>
      <c r="BL7" s="24">
        <v>807.75</v>
      </c>
      <c r="BM7" s="24">
        <v>812.92</v>
      </c>
      <c r="BN7" s="24">
        <v>765.48</v>
      </c>
      <c r="BO7" s="24">
        <v>742.08</v>
      </c>
      <c r="BP7" s="24">
        <v>652.82000000000005</v>
      </c>
      <c r="BQ7" s="24">
        <v>80.22</v>
      </c>
      <c r="BR7" s="24">
        <v>89.06</v>
      </c>
      <c r="BS7" s="24">
        <v>99.24</v>
      </c>
      <c r="BT7" s="24">
        <v>100.56</v>
      </c>
      <c r="BU7" s="24">
        <v>97.52</v>
      </c>
      <c r="BV7" s="24">
        <v>78.92</v>
      </c>
      <c r="BW7" s="24">
        <v>86.94</v>
      </c>
      <c r="BX7" s="24">
        <v>85.4</v>
      </c>
      <c r="BY7" s="24">
        <v>87.8</v>
      </c>
      <c r="BZ7" s="24">
        <v>86.51</v>
      </c>
      <c r="CA7" s="24">
        <v>97.61</v>
      </c>
      <c r="CB7" s="24">
        <v>199.59</v>
      </c>
      <c r="CC7" s="24">
        <v>165.19</v>
      </c>
      <c r="CD7" s="24">
        <v>161.01</v>
      </c>
      <c r="CE7" s="24">
        <v>140.5</v>
      </c>
      <c r="CF7" s="24">
        <v>164.53</v>
      </c>
      <c r="CG7" s="24">
        <v>220.31</v>
      </c>
      <c r="CH7" s="24">
        <v>179.63</v>
      </c>
      <c r="CI7" s="24">
        <v>188.57</v>
      </c>
      <c r="CJ7" s="24">
        <v>187.69</v>
      </c>
      <c r="CK7" s="24">
        <v>188.24</v>
      </c>
      <c r="CL7" s="24">
        <v>138.29</v>
      </c>
      <c r="CM7" s="24" t="s">
        <v>102</v>
      </c>
      <c r="CN7" s="24" t="s">
        <v>102</v>
      </c>
      <c r="CO7" s="24" t="s">
        <v>102</v>
      </c>
      <c r="CP7" s="24" t="s">
        <v>102</v>
      </c>
      <c r="CQ7" s="24" t="s">
        <v>102</v>
      </c>
      <c r="CR7" s="24">
        <v>49.68</v>
      </c>
      <c r="CS7" s="24">
        <v>55.55</v>
      </c>
      <c r="CT7" s="24">
        <v>55.84</v>
      </c>
      <c r="CU7" s="24">
        <v>55.78</v>
      </c>
      <c r="CV7" s="24">
        <v>54.86</v>
      </c>
      <c r="CW7" s="24">
        <v>59.1</v>
      </c>
      <c r="CX7" s="24">
        <v>83.84</v>
      </c>
      <c r="CY7" s="24">
        <v>83.44</v>
      </c>
      <c r="CZ7" s="24">
        <v>83.2</v>
      </c>
      <c r="DA7" s="24">
        <v>84.65</v>
      </c>
      <c r="DB7" s="24">
        <v>84.92</v>
      </c>
      <c r="DC7" s="24">
        <v>83.35</v>
      </c>
      <c r="DD7" s="24">
        <v>91.64</v>
      </c>
      <c r="DE7" s="24">
        <v>92.34</v>
      </c>
      <c r="DF7" s="24">
        <v>91.78</v>
      </c>
      <c r="DG7" s="24">
        <v>91.37</v>
      </c>
      <c r="DH7" s="24">
        <v>95.82</v>
      </c>
      <c r="DI7" s="24">
        <v>11.17</v>
      </c>
      <c r="DJ7" s="24">
        <v>13.73</v>
      </c>
      <c r="DK7" s="24">
        <v>16.23</v>
      </c>
      <c r="DL7" s="24">
        <v>18.579999999999998</v>
      </c>
      <c r="DM7" s="24">
        <v>20.98</v>
      </c>
      <c r="DN7" s="24">
        <v>26.06</v>
      </c>
      <c r="DO7" s="24">
        <v>31.19</v>
      </c>
      <c r="DP7" s="24">
        <v>25.37</v>
      </c>
      <c r="DQ7" s="24">
        <v>26.89</v>
      </c>
      <c r="DR7" s="24">
        <v>29.42</v>
      </c>
      <c r="DS7" s="24">
        <v>39.74</v>
      </c>
      <c r="DT7" s="24">
        <v>0</v>
      </c>
      <c r="DU7" s="24">
        <v>0</v>
      </c>
      <c r="DV7" s="24">
        <v>0</v>
      </c>
      <c r="DW7" s="24">
        <v>0</v>
      </c>
      <c r="DX7" s="24">
        <v>0</v>
      </c>
      <c r="DY7" s="24">
        <v>0</v>
      </c>
      <c r="DZ7" s="24">
        <v>0.57999999999999996</v>
      </c>
      <c r="EA7" s="24">
        <v>0.54</v>
      </c>
      <c r="EB7" s="24">
        <v>0.75</v>
      </c>
      <c r="EC7" s="24">
        <v>0.74</v>
      </c>
      <c r="ED7" s="24">
        <v>7.62</v>
      </c>
      <c r="EE7" s="24">
        <v>0</v>
      </c>
      <c r="EF7" s="24">
        <v>0</v>
      </c>
      <c r="EG7" s="24">
        <v>0</v>
      </c>
      <c r="EH7" s="24">
        <v>0</v>
      </c>
      <c r="EI7" s="24">
        <v>0</v>
      </c>
      <c r="EJ7" s="24">
        <v>0.12</v>
      </c>
      <c r="EK7" s="24">
        <v>0.1</v>
      </c>
      <c r="EL7" s="24">
        <v>0.09</v>
      </c>
      <c r="EM7" s="24">
        <v>0.1</v>
      </c>
      <c r="EN7" s="24">
        <v>7.0000000000000007E-2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admin</cp:lastModifiedBy>
  <cp:lastPrinted>2024-01-26T01:08:54Z</cp:lastPrinted>
  <dcterms:created xsi:type="dcterms:W3CDTF">2023-12-12T00:42:33Z</dcterms:created>
  <dcterms:modified xsi:type="dcterms:W3CDTF">2024-01-26T01:08:57Z</dcterms:modified>
  <cp:category>
  </cp:category>
</cp:coreProperties>
</file>