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Desktop\"/>
    </mc:Choice>
  </mc:AlternateContent>
  <workbookProtection workbookAlgorithmName="SHA-512" workbookHashValue="BNKxMrdkRn9EzOHX1l9Vpjuwj9+UyZVZIjiNah7BlcHUOyTlzRrDvE8QWzlLr7P6XnS95fhGLecezb5S/25+OA==" workbookSaltValue="uZBdHdTooNqdFsWBuV+0e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<sst xmlns="http://schemas.openxmlformats.org/spreadsheetml/2006/main" count="228" uniqueCount="114">
  <si>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</si>
  <si>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</si>
  <si>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</si>
  <si>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</si>
  <si>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</si>
  <si>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</si>
  <si>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</si>
  <si>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</si>
  <si>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</si>
  <si>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</si>
  <si>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</si>
  <si>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</si>
  <si>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</si>
  <si>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</si>
  <si>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</si>
  <si>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</si>
  <si>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</si>
  <si>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</si>
  <si>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</si>
  <si>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</si>
  <si>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</si>
  <si>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</si>
  <si>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</si>
  <si>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</si>
  <si>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</si>
  <si>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</si>
  <si>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</si>
  <si>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</si>
  <si>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</si>
  <si>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</si>
  <si>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</si>
  <si>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</si>
  <si>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</si>
  <si>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</si>
  <si>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</si>
  <si>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</si>
  <si>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</si>
  <si>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</si>
  <si>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</si>
  <si>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</si>
  <si>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</si>
  <si>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</si>
  <si>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</si>
  <si>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</si>
  <si>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</si>
  <si>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</si>
  <si>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</si>
  <si>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</si>
  <si>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</si>
  <si>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</si>
  <si>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</si>
  <si>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</si>
  <si>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</si>
  <si>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</si>
  <si>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</si>
  <si>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</si>
  <si>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</si>
  <si>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</si>
  <si>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</si>
  <si>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</si>
  <si>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</si>
  <si>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</si>
  <si>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</si>
  <si>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</si>
  <si>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</si>
  <si>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</si>
  <si>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</si>
  <si>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</si>
  <si>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</si>
  <si>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</si>
  <si>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</si>
  <si>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</si>
  <si>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</si>
  <si>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</si>
  <si>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</si>
  <si>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</si>
  <si>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</si>
  <si>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</si>
  <si>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</si>
  <si>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</si>
  <si>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</si>
  <si>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</si>
  <si>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</si>
  <si>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</si>
  <si>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</si>
  <si>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</si>
  <si>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</si>
  <si>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</si>
  <si>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</si>
  <si>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</si>
  <si>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</si>
  <si>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</si>
  <si>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</si>
  <si>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雫石町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</si>
  <si>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</si>
  <si>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</si>
  <si>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</si>
  <si>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</si>
  <si>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</si>
  <si>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</si>
  <si>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</si>
  <si>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</si>
  <si>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</si>
  <si>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</si>
  <si>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</si>
  <si>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</si>
  <si>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</si>
  <si>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</si>
  <si>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</si>
  <si>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</si>
  <si>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</si>
  <si>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経営の健全性については、類似団体と比較して概ね良好な数値であり、健全性が保たれていると考えます。
　しかしながら、固定資産の経年化が進んでいるため、施設や管路等の計画的かつ効率的な更新整備を行っていく必要があり、また、有収率の改善や漏水対策への取組も進める必要があることから、令和３年２月に策定した水道ビジョン及び経営戦略に基づき、安定経営に向けた各種取組を進めます。</t>
    <phoneticPr fontId="4"/>
  </si>
  <si>
    <t>①令和４年度の経常収支比率は、令和４年４月からの料金改定に伴い、令和３年度に比べ1.24％の上昇、過去５年間で最も高い数値となりました。継続して経営改善に向けた取組を進めます。
②累積欠損金比率は０％であり、起債の新規発行を抑制しています。
③流動比率は、類似団体と比較して概ね良好な数値で推移しています。
④企業債残高対給水収益比率は低い水準であることから、料金収入に対する債務返済の負担は低いことを示しています。
⑤料金回収率は、令和４年４月の料金改定もあり、令和３年度に比べ0.73％増の104.09％となりました。引き続き維持管理費用の抑制並びに財源確保に向けた取組を進めます。
⑥給水原価は、類似団体より概ね低い数値で推移しています。給水人口の減少などにより有収水量の増加が見込めないことから引き続き維持管理費の抑制に努めてまいります。
⑦施設利用率は、類似団体と比較して概ね高い傾向にあり効率的な施設利用となっています。
⑧有収率は、平成29年度に経営統合した影響により、平成30年度以降は類似団体平均値より大きく減少しましたが、塩化ビニル管で整備された配水管の更新を継続していることで数値が上昇傾向にあります。</t>
    <rPh sb="15" eb="17">
      <t>レイワ</t>
    </rPh>
    <rPh sb="18" eb="19">
      <t>ネン</t>
    </rPh>
    <rPh sb="20" eb="21">
      <t>ガツ</t>
    </rPh>
    <rPh sb="24" eb="26">
      <t>リョウキン</t>
    </rPh>
    <rPh sb="26" eb="28">
      <t>カイテイ</t>
    </rPh>
    <rPh sb="29" eb="30">
      <t>トモナ</t>
    </rPh>
    <rPh sb="217" eb="219">
      <t>レイワ</t>
    </rPh>
    <rPh sb="220" eb="221">
      <t>ネン</t>
    </rPh>
    <rPh sb="222" eb="223">
      <t>ガツ</t>
    </rPh>
    <rPh sb="224" eb="226">
      <t>リョウキン</t>
    </rPh>
    <rPh sb="226" eb="228">
      <t>カイテイ</t>
    </rPh>
    <rPh sb="245" eb="246">
      <t>ゾウ</t>
    </rPh>
    <rPh sb="502" eb="504">
      <t>ジョウショウ</t>
    </rPh>
    <phoneticPr fontId="4"/>
  </si>
  <si>
    <t>①有形固定資産減価償却率は、類似団体平均値より若干高い数値で推移しており法定耐用年数に近い資産が多いことが読み取れます。
②近年、管路経年化率は、類似団体平均値と同程度で推移していますが、今後も上昇傾向が続いていく予定であることから計画的に更新していく必要があります。
③管路更新率は、類似団体平均値と比較して低い状況が続いております。今後は更新費用の確保に努め、計画的に管路更新を進めていく必要があります。</t>
    <rPh sb="171" eb="173">
      <t>コウシン</t>
    </rPh>
    <rPh sb="173" eb="175">
      <t>ヒヨウ</t>
    </rPh>
    <rPh sb="176" eb="178">
      <t>カクホ</t>
    </rPh>
    <rPh sb="179" eb="180">
      <t>ツト</t>
    </rPh>
    <rPh sb="196" eb="19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</si>
</sst>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16" fillId="0" borderId="6" xfId="0" applyFont="1" applyBorder="1" applyAlignment="1">
      <alignment horizontal="left" vertical="center"/>
    </xf>
    <xf numFmtId="0" fontId="16" fillId="0" borderId="7" xfId="0" applyFont="1" applyBorder="1" applyAlignment="1">
      <alignment horizontal="left" vertical="center"/>
    </xf>
    <xf numFmtId="0" fontId="16" fillId="0" borderId="8" xfId="0" applyFont="1" applyBorder="1" applyAlignment="1">
      <alignment horizontal="left" vertical="center"/>
    </xf>
    <xf numFmtId="0" fontId="16" fillId="0" borderId="9" xfId="0" applyFont="1" applyBorder="1" applyAlignment="1">
      <alignment horizontal="left" vertical="center"/>
    </xf>
    <xf numFmtId="0" fontId="16" fillId="0" borderId="0" xfId="0" applyFont="1" applyAlignment="1">
      <alignment horizontal="left" vertical="center"/>
    </xf>
    <xf numFmtId="0" fontId="16" fillId="0" borderId="10"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0.16</c:v>
                </c:pt>
                <c:pt idx="1">
                  <c:v>0.21</c:v>
                </c:pt>
                <c:pt idx="2">
                  <c:v>0.17</c:v>
                </c:pt>
                <c:pt idx="3" formatCode="#,##0.00;&quot;△&quot;#,##0.00">
                  <c:v>0</c:v>
                </c:pt>
                <c:pt idx="4">
                  <c:v>0.05</c:v>
                </c:pt>
              </c:numCache>
            </c:numRef>
          </c:val>
          <c:extLst>
            <c:ext xmlns:c16="http://schemas.microsoft.com/office/drawing/2014/chart" uri="{C3380CC4-5D6E-409C-BE32-E72D297353CC}">
              <c16:uniqueId val="{00000000-F6A4-45B6-9C07-6BDF30DA3DC4}"/>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0.43</c:v>
                </c:pt>
                <c:pt idx="1">
                  <c:v>0.42</c:v>
                </c:pt>
                <c:pt idx="2">
                  <c:v>0.44</c:v>
                </c:pt>
                <c:pt idx="3">
                  <c:v>0.5</c:v>
                </c:pt>
                <c:pt idx="4">
                  <c:v>0.4</c:v>
                </c:pt>
              </c:numCache>
            </c:numRef>
          </c:val>
          <c:smooth val="0"/>
          <c:extLst>
            <c:ext xmlns:c16="http://schemas.microsoft.com/office/drawing/2014/chart" uri="{C3380CC4-5D6E-409C-BE32-E72D297353CC}">
              <c16:uniqueId val="{00000001-F6A4-45B6-9C07-6BDF30DA3DC4}"/>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67.39</c:v>
                </c:pt>
                <c:pt idx="1">
                  <c:v>65.680000000000007</c:v>
                </c:pt>
                <c:pt idx="2">
                  <c:v>64.010000000000005</c:v>
                </c:pt>
                <c:pt idx="3">
                  <c:v>62.29</c:v>
                </c:pt>
                <c:pt idx="4">
                  <c:v>59.61</c:v>
                </c:pt>
              </c:numCache>
            </c:numRef>
          </c:val>
          <c:extLst>
            <c:ext xmlns:c16="http://schemas.microsoft.com/office/drawing/2014/chart" uri="{C3380CC4-5D6E-409C-BE32-E72D297353CC}">
              <c16:uniqueId val="{00000000-8D0C-4BD6-BEA6-5013D959C8D8}"/>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55.22</c:v>
                </c:pt>
                <c:pt idx="1">
                  <c:v>54.05</c:v>
                </c:pt>
                <c:pt idx="2">
                  <c:v>54.43</c:v>
                </c:pt>
                <c:pt idx="3">
                  <c:v>53.87</c:v>
                </c:pt>
                <c:pt idx="4">
                  <c:v>54.49</c:v>
                </c:pt>
              </c:numCache>
            </c:numRef>
          </c:val>
          <c:smooth val="0"/>
          <c:extLst>
            <c:ext xmlns:c16="http://schemas.microsoft.com/office/drawing/2014/chart" uri="{C3380CC4-5D6E-409C-BE32-E72D297353CC}">
              <c16:uniqueId val="{00000001-8D0C-4BD6-BEA6-5013D959C8D8}"/>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74.5</c:v>
                </c:pt>
                <c:pt idx="1">
                  <c:v>74.98</c:v>
                </c:pt>
                <c:pt idx="2">
                  <c:v>76.010000000000005</c:v>
                </c:pt>
                <c:pt idx="3">
                  <c:v>76.63</c:v>
                </c:pt>
                <c:pt idx="4">
                  <c:v>76.87</c:v>
                </c:pt>
              </c:numCache>
            </c:numRef>
          </c:val>
          <c:extLst>
            <c:ext xmlns:c16="http://schemas.microsoft.com/office/drawing/2014/chart" uri="{C3380CC4-5D6E-409C-BE32-E72D297353CC}">
              <c16:uniqueId val="{00000000-CFE3-4C06-91BA-0180FE6DFF62}"/>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80.930000000000007</c:v>
                </c:pt>
                <c:pt idx="1">
                  <c:v>80.510000000000005</c:v>
                </c:pt>
                <c:pt idx="2">
                  <c:v>79.44</c:v>
                </c:pt>
                <c:pt idx="3">
                  <c:v>79.489999999999995</c:v>
                </c:pt>
                <c:pt idx="4">
                  <c:v>78.8</c:v>
                </c:pt>
              </c:numCache>
            </c:numRef>
          </c:val>
          <c:smooth val="0"/>
          <c:extLst>
            <c:ext xmlns:c16="http://schemas.microsoft.com/office/drawing/2014/chart" uri="{C3380CC4-5D6E-409C-BE32-E72D297353CC}">
              <c16:uniqueId val="{00000001-CFE3-4C06-91BA-0180FE6DFF62}"/>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107.04</c:v>
                </c:pt>
                <c:pt idx="1">
                  <c:v>102.48</c:v>
                </c:pt>
                <c:pt idx="2">
                  <c:v>104.47</c:v>
                </c:pt>
                <c:pt idx="3">
                  <c:v>108.15</c:v>
                </c:pt>
                <c:pt idx="4">
                  <c:v>109.39</c:v>
                </c:pt>
              </c:numCache>
            </c:numRef>
          </c:val>
          <c:extLst>
            <c:ext xmlns:c16="http://schemas.microsoft.com/office/drawing/2014/chart" uri="{C3380CC4-5D6E-409C-BE32-E72D297353CC}">
              <c16:uniqueId val="{00000000-D8C6-47D1-84CE-DA8FCD43504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108.76</c:v>
                </c:pt>
                <c:pt idx="1">
                  <c:v>108.46</c:v>
                </c:pt>
                <c:pt idx="2">
                  <c:v>109.02</c:v>
                </c:pt>
                <c:pt idx="3">
                  <c:v>107.81</c:v>
                </c:pt>
                <c:pt idx="4">
                  <c:v>107.21</c:v>
                </c:pt>
              </c:numCache>
            </c:numRef>
          </c:val>
          <c:smooth val="0"/>
          <c:extLst>
            <c:ext xmlns:c16="http://schemas.microsoft.com/office/drawing/2014/chart" uri="{C3380CC4-5D6E-409C-BE32-E72D297353CC}">
              <c16:uniqueId val="{00000001-D8C6-47D1-84CE-DA8FCD43504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50.19</c:v>
                </c:pt>
                <c:pt idx="1">
                  <c:v>51.87</c:v>
                </c:pt>
                <c:pt idx="2">
                  <c:v>53.93</c:v>
                </c:pt>
                <c:pt idx="3">
                  <c:v>54.85</c:v>
                </c:pt>
                <c:pt idx="4">
                  <c:v>55.88</c:v>
                </c:pt>
              </c:numCache>
            </c:numRef>
          </c:val>
          <c:extLst>
            <c:ext xmlns:c16="http://schemas.microsoft.com/office/drawing/2014/chart" uri="{C3380CC4-5D6E-409C-BE32-E72D297353CC}">
              <c16:uniqueId val="{00000000-B532-4DA7-83FF-CA897D21F7BE}"/>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47.97</c:v>
                </c:pt>
                <c:pt idx="1">
                  <c:v>49.12</c:v>
                </c:pt>
                <c:pt idx="2">
                  <c:v>49.39</c:v>
                </c:pt>
                <c:pt idx="3">
                  <c:v>50.75</c:v>
                </c:pt>
                <c:pt idx="4">
                  <c:v>51.72</c:v>
                </c:pt>
              </c:numCache>
            </c:numRef>
          </c:val>
          <c:smooth val="0"/>
          <c:extLst>
            <c:ext xmlns:c16="http://schemas.microsoft.com/office/drawing/2014/chart" uri="{C3380CC4-5D6E-409C-BE32-E72D297353CC}">
              <c16:uniqueId val="{00000001-B532-4DA7-83FF-CA897D21F7BE}"/>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4.1500000000000004</c:v>
                </c:pt>
                <c:pt idx="1">
                  <c:v>18.73</c:v>
                </c:pt>
                <c:pt idx="2">
                  <c:v>20.96</c:v>
                </c:pt>
                <c:pt idx="3">
                  <c:v>20.18</c:v>
                </c:pt>
                <c:pt idx="4">
                  <c:v>28.22</c:v>
                </c:pt>
              </c:numCache>
            </c:numRef>
          </c:val>
          <c:extLst>
            <c:ext xmlns:c16="http://schemas.microsoft.com/office/drawing/2014/chart" uri="{C3380CC4-5D6E-409C-BE32-E72D297353CC}">
              <c16:uniqueId val="{00000000-752D-4A5A-B911-4FA04FB5B8C3}"/>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15.33</c:v>
                </c:pt>
                <c:pt idx="1">
                  <c:v>16.760000000000002</c:v>
                </c:pt>
                <c:pt idx="2">
                  <c:v>18.57</c:v>
                </c:pt>
                <c:pt idx="3">
                  <c:v>21.14</c:v>
                </c:pt>
                <c:pt idx="4">
                  <c:v>22.12</c:v>
                </c:pt>
              </c:numCache>
            </c:numRef>
          </c:val>
          <c:smooth val="0"/>
          <c:extLst>
            <c:ext xmlns:c16="http://schemas.microsoft.com/office/drawing/2014/chart" uri="{C3380CC4-5D6E-409C-BE32-E72D297353CC}">
              <c16:uniqueId val="{00000001-752D-4A5A-B911-4FA04FB5B8C3}"/>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060-4B1A-A86C-BC9606C97A2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7.48</c:v>
                </c:pt>
                <c:pt idx="1">
                  <c:v>11.94</c:v>
                </c:pt>
                <c:pt idx="2">
                  <c:v>11</c:v>
                </c:pt>
                <c:pt idx="3">
                  <c:v>8.86</c:v>
                </c:pt>
                <c:pt idx="4">
                  <c:v>7.65</c:v>
                </c:pt>
              </c:numCache>
            </c:numRef>
          </c:val>
          <c:smooth val="0"/>
          <c:extLst>
            <c:ext xmlns:c16="http://schemas.microsoft.com/office/drawing/2014/chart" uri="{C3380CC4-5D6E-409C-BE32-E72D297353CC}">
              <c16:uniqueId val="{00000001-7060-4B1A-A86C-BC9606C97A2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1417.31</c:v>
                </c:pt>
                <c:pt idx="1">
                  <c:v>1500.5</c:v>
                </c:pt>
                <c:pt idx="2">
                  <c:v>1165.98</c:v>
                </c:pt>
                <c:pt idx="3">
                  <c:v>593.05999999999995</c:v>
                </c:pt>
                <c:pt idx="4">
                  <c:v>400.03</c:v>
                </c:pt>
              </c:numCache>
            </c:numRef>
          </c:val>
          <c:extLst>
            <c:ext xmlns:c16="http://schemas.microsoft.com/office/drawing/2014/chart" uri="{C3380CC4-5D6E-409C-BE32-E72D297353CC}">
              <c16:uniqueId val="{00000000-B76C-4AA4-B8AA-0C59EA0BCDA9}"/>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359.7</c:v>
                </c:pt>
                <c:pt idx="1">
                  <c:v>362.93</c:v>
                </c:pt>
                <c:pt idx="2">
                  <c:v>371.81</c:v>
                </c:pt>
                <c:pt idx="3">
                  <c:v>384.23</c:v>
                </c:pt>
                <c:pt idx="4">
                  <c:v>364.3</c:v>
                </c:pt>
              </c:numCache>
            </c:numRef>
          </c:val>
          <c:smooth val="0"/>
          <c:extLst>
            <c:ext xmlns:c16="http://schemas.microsoft.com/office/drawing/2014/chart" uri="{C3380CC4-5D6E-409C-BE32-E72D297353CC}">
              <c16:uniqueId val="{00000001-B76C-4AA4-B8AA-0C59EA0BCDA9}"/>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201.19</c:v>
                </c:pt>
                <c:pt idx="1">
                  <c:v>191.07</c:v>
                </c:pt>
                <c:pt idx="2">
                  <c:v>181.53</c:v>
                </c:pt>
                <c:pt idx="3">
                  <c:v>170.57</c:v>
                </c:pt>
                <c:pt idx="4">
                  <c:v>191.77</c:v>
                </c:pt>
              </c:numCache>
            </c:numRef>
          </c:val>
          <c:extLst>
            <c:ext xmlns:c16="http://schemas.microsoft.com/office/drawing/2014/chart" uri="{C3380CC4-5D6E-409C-BE32-E72D297353CC}">
              <c16:uniqueId val="{00000000-3CD8-48FA-BEA4-7CDF0232DB1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447.01</c:v>
                </c:pt>
                <c:pt idx="1">
                  <c:v>439.05</c:v>
                </c:pt>
                <c:pt idx="2">
                  <c:v>465.85</c:v>
                </c:pt>
                <c:pt idx="3">
                  <c:v>439.43</c:v>
                </c:pt>
                <c:pt idx="4">
                  <c:v>438.41</c:v>
                </c:pt>
              </c:numCache>
            </c:numRef>
          </c:val>
          <c:smooth val="0"/>
          <c:extLst>
            <c:ext xmlns:c16="http://schemas.microsoft.com/office/drawing/2014/chart" uri="{C3380CC4-5D6E-409C-BE32-E72D297353CC}">
              <c16:uniqueId val="{00000001-3CD8-48FA-BEA4-7CDF0232DB1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98.94</c:v>
                </c:pt>
                <c:pt idx="1">
                  <c:v>93.98</c:v>
                </c:pt>
                <c:pt idx="2">
                  <c:v>98.36</c:v>
                </c:pt>
                <c:pt idx="3">
                  <c:v>103.36</c:v>
                </c:pt>
                <c:pt idx="4">
                  <c:v>104.09</c:v>
                </c:pt>
              </c:numCache>
            </c:numRef>
          </c:val>
          <c:extLst>
            <c:ext xmlns:c16="http://schemas.microsoft.com/office/drawing/2014/chart" uri="{C3380CC4-5D6E-409C-BE32-E72D297353CC}">
              <c16:uniqueId val="{00000000-7D37-414F-A00C-7B63F5D62681}"/>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95.81</c:v>
                </c:pt>
                <c:pt idx="1">
                  <c:v>95.26</c:v>
                </c:pt>
                <c:pt idx="2">
                  <c:v>92.39</c:v>
                </c:pt>
                <c:pt idx="3">
                  <c:v>94.41</c:v>
                </c:pt>
                <c:pt idx="4">
                  <c:v>90.96</c:v>
                </c:pt>
              </c:numCache>
            </c:numRef>
          </c:val>
          <c:smooth val="0"/>
          <c:extLst>
            <c:ext xmlns:c16="http://schemas.microsoft.com/office/drawing/2014/chart" uri="{C3380CC4-5D6E-409C-BE32-E72D297353CC}">
              <c16:uniqueId val="{00000001-7D37-414F-A00C-7B63F5D62681}"/>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185.99</c:v>
                </c:pt>
                <c:pt idx="1">
                  <c:v>196.11</c:v>
                </c:pt>
                <c:pt idx="2">
                  <c:v>185.97</c:v>
                </c:pt>
                <c:pt idx="3">
                  <c:v>177.38</c:v>
                </c:pt>
                <c:pt idx="4">
                  <c:v>196.97</c:v>
                </c:pt>
              </c:numCache>
            </c:numRef>
          </c:val>
          <c:extLst>
            <c:ext xmlns:c16="http://schemas.microsoft.com/office/drawing/2014/chart" uri="{C3380CC4-5D6E-409C-BE32-E72D297353CC}">
              <c16:uniqueId val="{00000000-4076-4399-960A-B76C318E9758}"/>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189.58</c:v>
                </c:pt>
                <c:pt idx="1">
                  <c:v>192.82</c:v>
                </c:pt>
                <c:pt idx="2">
                  <c:v>192.98</c:v>
                </c:pt>
                <c:pt idx="3">
                  <c:v>192.13</c:v>
                </c:pt>
                <c:pt idx="4">
                  <c:v>197.04</c:v>
                </c:pt>
              </c:numCache>
            </c:numRef>
          </c:val>
          <c:smooth val="0"/>
          <c:extLst>
            <c:ext xmlns:c16="http://schemas.microsoft.com/office/drawing/2014/chart" uri="{C3380CC4-5D6E-409C-BE32-E72D297353CC}">
              <c16:uniqueId val="{00000001-4076-4399-960A-B76C318E9758}"/>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election activeCell="I37" sqref="I3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岩手県　雫石町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A7</v>
      </c>
      <c r="X8" s="44"/>
      <c r="Y8" s="44"/>
      <c r="Z8" s="44"/>
      <c r="AA8" s="44"/>
      <c r="AB8" s="44"/>
      <c r="AC8" s="44"/>
      <c r="AD8" s="44" t="str">
        <f>データ!$M$6</f>
        <v>非設置</v>
      </c>
      <c r="AE8" s="44"/>
      <c r="AF8" s="44"/>
      <c r="AG8" s="44"/>
      <c r="AH8" s="44"/>
      <c r="AI8" s="44"/>
      <c r="AJ8" s="44"/>
      <c r="AK8" s="2"/>
      <c r="AL8" s="45">
        <f>データ!$R$6</f>
        <v>15559</v>
      </c>
      <c r="AM8" s="45"/>
      <c r="AN8" s="45"/>
      <c r="AO8" s="45"/>
      <c r="AP8" s="45"/>
      <c r="AQ8" s="45"/>
      <c r="AR8" s="45"/>
      <c r="AS8" s="45"/>
      <c r="AT8" s="46">
        <f>データ!$S$6</f>
        <v>608.82000000000005</v>
      </c>
      <c r="AU8" s="47"/>
      <c r="AV8" s="47"/>
      <c r="AW8" s="47"/>
      <c r="AX8" s="47"/>
      <c r="AY8" s="47"/>
      <c r="AZ8" s="47"/>
      <c r="BA8" s="47"/>
      <c r="BB8" s="48">
        <f>データ!$T$6</f>
        <v>25.56</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84.76</v>
      </c>
      <c r="J10" s="47"/>
      <c r="K10" s="47"/>
      <c r="L10" s="47"/>
      <c r="M10" s="47"/>
      <c r="N10" s="47"/>
      <c r="O10" s="81"/>
      <c r="P10" s="48">
        <f>データ!$P$6</f>
        <v>85.09</v>
      </c>
      <c r="Q10" s="48"/>
      <c r="R10" s="48"/>
      <c r="S10" s="48"/>
      <c r="T10" s="48"/>
      <c r="U10" s="48"/>
      <c r="V10" s="48"/>
      <c r="W10" s="45">
        <f>データ!$Q$6</f>
        <v>4042</v>
      </c>
      <c r="X10" s="45"/>
      <c r="Y10" s="45"/>
      <c r="Z10" s="45"/>
      <c r="AA10" s="45"/>
      <c r="AB10" s="45"/>
      <c r="AC10" s="45"/>
      <c r="AD10" s="2"/>
      <c r="AE10" s="2"/>
      <c r="AF10" s="2"/>
      <c r="AG10" s="2"/>
      <c r="AH10" s="2"/>
      <c r="AI10" s="2"/>
      <c r="AJ10" s="2"/>
      <c r="AK10" s="2"/>
      <c r="AL10" s="45">
        <f>データ!$U$6</f>
        <v>13194</v>
      </c>
      <c r="AM10" s="45"/>
      <c r="AN10" s="45"/>
      <c r="AO10" s="45"/>
      <c r="AP10" s="45"/>
      <c r="AQ10" s="45"/>
      <c r="AR10" s="45"/>
      <c r="AS10" s="45"/>
      <c r="AT10" s="46">
        <f>データ!$V$6</f>
        <v>91.65</v>
      </c>
      <c r="AU10" s="47"/>
      <c r="AV10" s="47"/>
      <c r="AW10" s="47"/>
      <c r="AX10" s="47"/>
      <c r="AY10" s="47"/>
      <c r="AZ10" s="47"/>
      <c r="BA10" s="47"/>
      <c r="BB10" s="48">
        <f>データ!$W$6</f>
        <v>143.96</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112</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113</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82" t="s">
        <v>28</v>
      </c>
      <c r="BM64" s="83"/>
      <c r="BN64" s="83"/>
      <c r="BO64" s="83"/>
      <c r="BP64" s="83"/>
      <c r="BQ64" s="83"/>
      <c r="BR64" s="83"/>
      <c r="BS64" s="83"/>
      <c r="BT64" s="83"/>
      <c r="BU64" s="83"/>
      <c r="BV64" s="83"/>
      <c r="BW64" s="83"/>
      <c r="BX64" s="83"/>
      <c r="BY64" s="83"/>
      <c r="BZ64" s="84"/>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85"/>
      <c r="BM65" s="86"/>
      <c r="BN65" s="86"/>
      <c r="BO65" s="86"/>
      <c r="BP65" s="86"/>
      <c r="BQ65" s="86"/>
      <c r="BR65" s="86"/>
      <c r="BS65" s="86"/>
      <c r="BT65" s="86"/>
      <c r="BU65" s="86"/>
      <c r="BV65" s="86"/>
      <c r="BW65" s="86"/>
      <c r="BX65" s="86"/>
      <c r="BY65" s="86"/>
      <c r="BZ65" s="87"/>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111</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q/v366Q43KW0PibobpyG8ezIMwzynDDgys7xUojFr/yAVdLstb7TK37Qi1aF4dih9m//IQ2gpS/HRd1oZznhOQ==" saltValue="AU9+c+hWVGwWBXFcpJx1u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9" t="s">
        <v>50</v>
      </c>
      <c r="I3" s="90"/>
      <c r="J3" s="90"/>
      <c r="K3" s="90"/>
      <c r="L3" s="90"/>
      <c r="M3" s="90"/>
      <c r="N3" s="90"/>
      <c r="O3" s="90"/>
      <c r="P3" s="90"/>
      <c r="Q3" s="90"/>
      <c r="R3" s="90"/>
      <c r="S3" s="90"/>
      <c r="T3" s="90"/>
      <c r="U3" s="90"/>
      <c r="V3" s="90"/>
      <c r="W3" s="91"/>
      <c r="X3" s="95" t="s">
        <v>51</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52</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15" t="s">
        <v>53</v>
      </c>
      <c r="B4" s="17"/>
      <c r="C4" s="17"/>
      <c r="D4" s="17"/>
      <c r="E4" s="17"/>
      <c r="F4" s="17"/>
      <c r="G4" s="17"/>
      <c r="H4" s="92"/>
      <c r="I4" s="93"/>
      <c r="J4" s="93"/>
      <c r="K4" s="93"/>
      <c r="L4" s="93"/>
      <c r="M4" s="93"/>
      <c r="N4" s="93"/>
      <c r="O4" s="93"/>
      <c r="P4" s="93"/>
      <c r="Q4" s="93"/>
      <c r="R4" s="93"/>
      <c r="S4" s="93"/>
      <c r="T4" s="93"/>
      <c r="U4" s="93"/>
      <c r="V4" s="93"/>
      <c r="W4" s="94"/>
      <c r="X4" s="88" t="s">
        <v>54</v>
      </c>
      <c r="Y4" s="88"/>
      <c r="Z4" s="88"/>
      <c r="AA4" s="88"/>
      <c r="AB4" s="88"/>
      <c r="AC4" s="88"/>
      <c r="AD4" s="88"/>
      <c r="AE4" s="88"/>
      <c r="AF4" s="88"/>
      <c r="AG4" s="88"/>
      <c r="AH4" s="88"/>
      <c r="AI4" s="88" t="s">
        <v>55</v>
      </c>
      <c r="AJ4" s="88"/>
      <c r="AK4" s="88"/>
      <c r="AL4" s="88"/>
      <c r="AM4" s="88"/>
      <c r="AN4" s="88"/>
      <c r="AO4" s="88"/>
      <c r="AP4" s="88"/>
      <c r="AQ4" s="88"/>
      <c r="AR4" s="88"/>
      <c r="AS4" s="88"/>
      <c r="AT4" s="88" t="s">
        <v>56</v>
      </c>
      <c r="AU4" s="88"/>
      <c r="AV4" s="88"/>
      <c r="AW4" s="88"/>
      <c r="AX4" s="88"/>
      <c r="AY4" s="88"/>
      <c r="AZ4" s="88"/>
      <c r="BA4" s="88"/>
      <c r="BB4" s="88"/>
      <c r="BC4" s="88"/>
      <c r="BD4" s="88"/>
      <c r="BE4" s="88" t="s">
        <v>57</v>
      </c>
      <c r="BF4" s="88"/>
      <c r="BG4" s="88"/>
      <c r="BH4" s="88"/>
      <c r="BI4" s="88"/>
      <c r="BJ4" s="88"/>
      <c r="BK4" s="88"/>
      <c r="BL4" s="88"/>
      <c r="BM4" s="88"/>
      <c r="BN4" s="88"/>
      <c r="BO4" s="88"/>
      <c r="BP4" s="88" t="s">
        <v>58</v>
      </c>
      <c r="BQ4" s="88"/>
      <c r="BR4" s="88"/>
      <c r="BS4" s="88"/>
      <c r="BT4" s="88"/>
      <c r="BU4" s="88"/>
      <c r="BV4" s="88"/>
      <c r="BW4" s="88"/>
      <c r="BX4" s="88"/>
      <c r="BY4" s="88"/>
      <c r="BZ4" s="88"/>
      <c r="CA4" s="88" t="s">
        <v>59</v>
      </c>
      <c r="CB4" s="88"/>
      <c r="CC4" s="88"/>
      <c r="CD4" s="88"/>
      <c r="CE4" s="88"/>
      <c r="CF4" s="88"/>
      <c r="CG4" s="88"/>
      <c r="CH4" s="88"/>
      <c r="CI4" s="88"/>
      <c r="CJ4" s="88"/>
      <c r="CK4" s="88"/>
      <c r="CL4" s="88" t="s">
        <v>60</v>
      </c>
      <c r="CM4" s="88"/>
      <c r="CN4" s="88"/>
      <c r="CO4" s="88"/>
      <c r="CP4" s="88"/>
      <c r="CQ4" s="88"/>
      <c r="CR4" s="88"/>
      <c r="CS4" s="88"/>
      <c r="CT4" s="88"/>
      <c r="CU4" s="88"/>
      <c r="CV4" s="88"/>
      <c r="CW4" s="88" t="s">
        <v>61</v>
      </c>
      <c r="CX4" s="88"/>
      <c r="CY4" s="88"/>
      <c r="CZ4" s="88"/>
      <c r="DA4" s="88"/>
      <c r="DB4" s="88"/>
      <c r="DC4" s="88"/>
      <c r="DD4" s="88"/>
      <c r="DE4" s="88"/>
      <c r="DF4" s="88"/>
      <c r="DG4" s="88"/>
      <c r="DH4" s="88" t="s">
        <v>62</v>
      </c>
      <c r="DI4" s="88"/>
      <c r="DJ4" s="88"/>
      <c r="DK4" s="88"/>
      <c r="DL4" s="88"/>
      <c r="DM4" s="88"/>
      <c r="DN4" s="88"/>
      <c r="DO4" s="88"/>
      <c r="DP4" s="88"/>
      <c r="DQ4" s="88"/>
      <c r="DR4" s="88"/>
      <c r="DS4" s="88" t="s">
        <v>63</v>
      </c>
      <c r="DT4" s="88"/>
      <c r="DU4" s="88"/>
      <c r="DV4" s="88"/>
      <c r="DW4" s="88"/>
      <c r="DX4" s="88"/>
      <c r="DY4" s="88"/>
      <c r="DZ4" s="88"/>
      <c r="EA4" s="88"/>
      <c r="EB4" s="88"/>
      <c r="EC4" s="88"/>
      <c r="ED4" s="88" t="s">
        <v>64</v>
      </c>
      <c r="EE4" s="88"/>
      <c r="EF4" s="88"/>
      <c r="EG4" s="88"/>
      <c r="EH4" s="88"/>
      <c r="EI4" s="88"/>
      <c r="EJ4" s="88"/>
      <c r="EK4" s="88"/>
      <c r="EL4" s="88"/>
      <c r="EM4" s="88"/>
      <c r="EN4" s="88"/>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33014</v>
      </c>
      <c r="D6" s="20">
        <f t="shared" si="3"/>
        <v>46</v>
      </c>
      <c r="E6" s="20">
        <f t="shared" si="3"/>
        <v>1</v>
      </c>
      <c r="F6" s="20">
        <f t="shared" si="3"/>
        <v>0</v>
      </c>
      <c r="G6" s="20">
        <f t="shared" si="3"/>
        <v>1</v>
      </c>
      <c r="H6" s="20" t="str">
        <f t="shared" si="3"/>
        <v>岩手県　雫石町</v>
      </c>
      <c r="I6" s="20" t="str">
        <f t="shared" si="3"/>
        <v>法適用</v>
      </c>
      <c r="J6" s="20" t="str">
        <f t="shared" si="3"/>
        <v>水道事業</v>
      </c>
      <c r="K6" s="20" t="str">
        <f t="shared" si="3"/>
        <v>末端給水事業</v>
      </c>
      <c r="L6" s="20" t="str">
        <f t="shared" si="3"/>
        <v>A7</v>
      </c>
      <c r="M6" s="20" t="str">
        <f t="shared" si="3"/>
        <v>非設置</v>
      </c>
      <c r="N6" s="21" t="str">
        <f t="shared" si="3"/>
        <v>-</v>
      </c>
      <c r="O6" s="21">
        <f t="shared" si="3"/>
        <v>84.76</v>
      </c>
      <c r="P6" s="21">
        <f t="shared" si="3"/>
        <v>85.09</v>
      </c>
      <c r="Q6" s="21">
        <f t="shared" si="3"/>
        <v>4042</v>
      </c>
      <c r="R6" s="21">
        <f t="shared" si="3"/>
        <v>15559</v>
      </c>
      <c r="S6" s="21">
        <f t="shared" si="3"/>
        <v>608.82000000000005</v>
      </c>
      <c r="T6" s="21">
        <f t="shared" si="3"/>
        <v>25.56</v>
      </c>
      <c r="U6" s="21">
        <f t="shared" si="3"/>
        <v>13194</v>
      </c>
      <c r="V6" s="21">
        <f t="shared" si="3"/>
        <v>91.65</v>
      </c>
      <c r="W6" s="21">
        <f t="shared" si="3"/>
        <v>143.96</v>
      </c>
      <c r="X6" s="22">
        <f>IF(X7="",NA(),X7)</f>
        <v>107.04</v>
      </c>
      <c r="Y6" s="22">
        <f t="shared" ref="Y6:AG6" si="4">IF(Y7="",NA(),Y7)</f>
        <v>102.48</v>
      </c>
      <c r="Z6" s="22">
        <f t="shared" si="4"/>
        <v>104.47</v>
      </c>
      <c r="AA6" s="22">
        <f t="shared" si="4"/>
        <v>108.15</v>
      </c>
      <c r="AB6" s="22">
        <f t="shared" si="4"/>
        <v>109.39</v>
      </c>
      <c r="AC6" s="22">
        <f t="shared" si="4"/>
        <v>108.76</v>
      </c>
      <c r="AD6" s="22">
        <f t="shared" si="4"/>
        <v>108.46</v>
      </c>
      <c r="AE6" s="22">
        <f t="shared" si="4"/>
        <v>109.02</v>
      </c>
      <c r="AF6" s="22">
        <f t="shared" si="4"/>
        <v>107.81</v>
      </c>
      <c r="AG6" s="22">
        <f t="shared" si="4"/>
        <v>107.21</v>
      </c>
      <c r="AH6" s="21" t="str">
        <f>IF(AH7="","",IF(AH7="-","【-】","【"&amp;SUBSTITUTE(TEXT(AH7,"#,##0.00"),"-","△")&amp;"】"))</f>
        <v>【108.70】</v>
      </c>
      <c r="AI6" s="21">
        <f>IF(AI7="",NA(),AI7)</f>
        <v>0</v>
      </c>
      <c r="AJ6" s="21">
        <f t="shared" ref="AJ6:AR6" si="5">IF(AJ7="",NA(),AJ7)</f>
        <v>0</v>
      </c>
      <c r="AK6" s="21">
        <f t="shared" si="5"/>
        <v>0</v>
      </c>
      <c r="AL6" s="21">
        <f t="shared" si="5"/>
        <v>0</v>
      </c>
      <c r="AM6" s="21">
        <f t="shared" si="5"/>
        <v>0</v>
      </c>
      <c r="AN6" s="22">
        <f t="shared" si="5"/>
        <v>7.48</v>
      </c>
      <c r="AO6" s="22">
        <f t="shared" si="5"/>
        <v>11.94</v>
      </c>
      <c r="AP6" s="22">
        <f t="shared" si="5"/>
        <v>11</v>
      </c>
      <c r="AQ6" s="22">
        <f t="shared" si="5"/>
        <v>8.86</v>
      </c>
      <c r="AR6" s="22">
        <f t="shared" si="5"/>
        <v>7.65</v>
      </c>
      <c r="AS6" s="21" t="str">
        <f>IF(AS7="","",IF(AS7="-","【-】","【"&amp;SUBSTITUTE(TEXT(AS7,"#,##0.00"),"-","△")&amp;"】"))</f>
        <v>【1.34】</v>
      </c>
      <c r="AT6" s="22">
        <f>IF(AT7="",NA(),AT7)</f>
        <v>1417.31</v>
      </c>
      <c r="AU6" s="22">
        <f t="shared" ref="AU6:BC6" si="6">IF(AU7="",NA(),AU7)</f>
        <v>1500.5</v>
      </c>
      <c r="AV6" s="22">
        <f t="shared" si="6"/>
        <v>1165.98</v>
      </c>
      <c r="AW6" s="22">
        <f t="shared" si="6"/>
        <v>593.05999999999995</v>
      </c>
      <c r="AX6" s="22">
        <f t="shared" si="6"/>
        <v>400.03</v>
      </c>
      <c r="AY6" s="22">
        <f t="shared" si="6"/>
        <v>359.7</v>
      </c>
      <c r="AZ6" s="22">
        <f t="shared" si="6"/>
        <v>362.93</v>
      </c>
      <c r="BA6" s="22">
        <f t="shared" si="6"/>
        <v>371.81</v>
      </c>
      <c r="BB6" s="22">
        <f t="shared" si="6"/>
        <v>384.23</v>
      </c>
      <c r="BC6" s="22">
        <f t="shared" si="6"/>
        <v>364.3</v>
      </c>
      <c r="BD6" s="21" t="str">
        <f>IF(BD7="","",IF(BD7="-","【-】","【"&amp;SUBSTITUTE(TEXT(BD7,"#,##0.00"),"-","△")&amp;"】"))</f>
        <v>【252.29】</v>
      </c>
      <c r="BE6" s="22">
        <f>IF(BE7="",NA(),BE7)</f>
        <v>201.19</v>
      </c>
      <c r="BF6" s="22">
        <f t="shared" ref="BF6:BN6" si="7">IF(BF7="",NA(),BF7)</f>
        <v>191.07</v>
      </c>
      <c r="BG6" s="22">
        <f t="shared" si="7"/>
        <v>181.53</v>
      </c>
      <c r="BH6" s="22">
        <f t="shared" si="7"/>
        <v>170.57</v>
      </c>
      <c r="BI6" s="22">
        <f t="shared" si="7"/>
        <v>191.77</v>
      </c>
      <c r="BJ6" s="22">
        <f t="shared" si="7"/>
        <v>447.01</v>
      </c>
      <c r="BK6" s="22">
        <f t="shared" si="7"/>
        <v>439.05</v>
      </c>
      <c r="BL6" s="22">
        <f t="shared" si="7"/>
        <v>465.85</v>
      </c>
      <c r="BM6" s="22">
        <f t="shared" si="7"/>
        <v>439.43</v>
      </c>
      <c r="BN6" s="22">
        <f t="shared" si="7"/>
        <v>438.41</v>
      </c>
      <c r="BO6" s="21" t="str">
        <f>IF(BO7="","",IF(BO7="-","【-】","【"&amp;SUBSTITUTE(TEXT(BO7,"#,##0.00"),"-","△")&amp;"】"))</f>
        <v>【268.07】</v>
      </c>
      <c r="BP6" s="22">
        <f>IF(BP7="",NA(),BP7)</f>
        <v>98.94</v>
      </c>
      <c r="BQ6" s="22">
        <f t="shared" ref="BQ6:BY6" si="8">IF(BQ7="",NA(),BQ7)</f>
        <v>93.98</v>
      </c>
      <c r="BR6" s="22">
        <f t="shared" si="8"/>
        <v>98.36</v>
      </c>
      <c r="BS6" s="22">
        <f t="shared" si="8"/>
        <v>103.36</v>
      </c>
      <c r="BT6" s="22">
        <f t="shared" si="8"/>
        <v>104.09</v>
      </c>
      <c r="BU6" s="22">
        <f t="shared" si="8"/>
        <v>95.81</v>
      </c>
      <c r="BV6" s="22">
        <f t="shared" si="8"/>
        <v>95.26</v>
      </c>
      <c r="BW6" s="22">
        <f t="shared" si="8"/>
        <v>92.39</v>
      </c>
      <c r="BX6" s="22">
        <f t="shared" si="8"/>
        <v>94.41</v>
      </c>
      <c r="BY6" s="22">
        <f t="shared" si="8"/>
        <v>90.96</v>
      </c>
      <c r="BZ6" s="21" t="str">
        <f>IF(BZ7="","",IF(BZ7="-","【-】","【"&amp;SUBSTITUTE(TEXT(BZ7,"#,##0.00"),"-","△")&amp;"】"))</f>
        <v>【97.47】</v>
      </c>
      <c r="CA6" s="22">
        <f>IF(CA7="",NA(),CA7)</f>
        <v>185.99</v>
      </c>
      <c r="CB6" s="22">
        <f t="shared" ref="CB6:CJ6" si="9">IF(CB7="",NA(),CB7)</f>
        <v>196.11</v>
      </c>
      <c r="CC6" s="22">
        <f t="shared" si="9"/>
        <v>185.97</v>
      </c>
      <c r="CD6" s="22">
        <f t="shared" si="9"/>
        <v>177.38</v>
      </c>
      <c r="CE6" s="22">
        <f t="shared" si="9"/>
        <v>196.97</v>
      </c>
      <c r="CF6" s="22">
        <f t="shared" si="9"/>
        <v>189.58</v>
      </c>
      <c r="CG6" s="22">
        <f t="shared" si="9"/>
        <v>192.82</v>
      </c>
      <c r="CH6" s="22">
        <f t="shared" si="9"/>
        <v>192.98</v>
      </c>
      <c r="CI6" s="22">
        <f t="shared" si="9"/>
        <v>192.13</v>
      </c>
      <c r="CJ6" s="22">
        <f t="shared" si="9"/>
        <v>197.04</v>
      </c>
      <c r="CK6" s="21" t="str">
        <f>IF(CK7="","",IF(CK7="-","【-】","【"&amp;SUBSTITUTE(TEXT(CK7,"#,##0.00"),"-","△")&amp;"】"))</f>
        <v>【174.75】</v>
      </c>
      <c r="CL6" s="22">
        <f>IF(CL7="",NA(),CL7)</f>
        <v>67.39</v>
      </c>
      <c r="CM6" s="22">
        <f t="shared" ref="CM6:CU6" si="10">IF(CM7="",NA(),CM7)</f>
        <v>65.680000000000007</v>
      </c>
      <c r="CN6" s="22">
        <f t="shared" si="10"/>
        <v>64.010000000000005</v>
      </c>
      <c r="CO6" s="22">
        <f t="shared" si="10"/>
        <v>62.29</v>
      </c>
      <c r="CP6" s="22">
        <f t="shared" si="10"/>
        <v>59.61</v>
      </c>
      <c r="CQ6" s="22">
        <f t="shared" si="10"/>
        <v>55.22</v>
      </c>
      <c r="CR6" s="22">
        <f t="shared" si="10"/>
        <v>54.05</v>
      </c>
      <c r="CS6" s="22">
        <f t="shared" si="10"/>
        <v>54.43</v>
      </c>
      <c r="CT6" s="22">
        <f t="shared" si="10"/>
        <v>53.87</v>
      </c>
      <c r="CU6" s="22">
        <f t="shared" si="10"/>
        <v>54.49</v>
      </c>
      <c r="CV6" s="21" t="str">
        <f>IF(CV7="","",IF(CV7="-","【-】","【"&amp;SUBSTITUTE(TEXT(CV7,"#,##0.00"),"-","△")&amp;"】"))</f>
        <v>【59.97】</v>
      </c>
      <c r="CW6" s="22">
        <f>IF(CW7="",NA(),CW7)</f>
        <v>74.5</v>
      </c>
      <c r="CX6" s="22">
        <f t="shared" ref="CX6:DF6" si="11">IF(CX7="",NA(),CX7)</f>
        <v>74.98</v>
      </c>
      <c r="CY6" s="22">
        <f t="shared" si="11"/>
        <v>76.010000000000005</v>
      </c>
      <c r="CZ6" s="22">
        <f t="shared" si="11"/>
        <v>76.63</v>
      </c>
      <c r="DA6" s="22">
        <f t="shared" si="11"/>
        <v>76.87</v>
      </c>
      <c r="DB6" s="22">
        <f t="shared" si="11"/>
        <v>80.930000000000007</v>
      </c>
      <c r="DC6" s="22">
        <f t="shared" si="11"/>
        <v>80.510000000000005</v>
      </c>
      <c r="DD6" s="22">
        <f t="shared" si="11"/>
        <v>79.44</v>
      </c>
      <c r="DE6" s="22">
        <f t="shared" si="11"/>
        <v>79.489999999999995</v>
      </c>
      <c r="DF6" s="22">
        <f t="shared" si="11"/>
        <v>78.8</v>
      </c>
      <c r="DG6" s="21" t="str">
        <f>IF(DG7="","",IF(DG7="-","【-】","【"&amp;SUBSTITUTE(TEXT(DG7,"#,##0.00"),"-","△")&amp;"】"))</f>
        <v>【89.76】</v>
      </c>
      <c r="DH6" s="22">
        <f>IF(DH7="",NA(),DH7)</f>
        <v>50.19</v>
      </c>
      <c r="DI6" s="22">
        <f t="shared" ref="DI6:DQ6" si="12">IF(DI7="",NA(),DI7)</f>
        <v>51.87</v>
      </c>
      <c r="DJ6" s="22">
        <f t="shared" si="12"/>
        <v>53.93</v>
      </c>
      <c r="DK6" s="22">
        <f t="shared" si="12"/>
        <v>54.85</v>
      </c>
      <c r="DL6" s="22">
        <f t="shared" si="12"/>
        <v>55.88</v>
      </c>
      <c r="DM6" s="22">
        <f t="shared" si="12"/>
        <v>47.97</v>
      </c>
      <c r="DN6" s="22">
        <f t="shared" si="12"/>
        <v>49.12</v>
      </c>
      <c r="DO6" s="22">
        <f t="shared" si="12"/>
        <v>49.39</v>
      </c>
      <c r="DP6" s="22">
        <f t="shared" si="12"/>
        <v>50.75</v>
      </c>
      <c r="DQ6" s="22">
        <f t="shared" si="12"/>
        <v>51.72</v>
      </c>
      <c r="DR6" s="21" t="str">
        <f>IF(DR7="","",IF(DR7="-","【-】","【"&amp;SUBSTITUTE(TEXT(DR7,"#,##0.00"),"-","△")&amp;"】"))</f>
        <v>【51.51】</v>
      </c>
      <c r="DS6" s="22">
        <f>IF(DS7="",NA(),DS7)</f>
        <v>4.1500000000000004</v>
      </c>
      <c r="DT6" s="22">
        <f t="shared" ref="DT6:EB6" si="13">IF(DT7="",NA(),DT7)</f>
        <v>18.73</v>
      </c>
      <c r="DU6" s="22">
        <f t="shared" si="13"/>
        <v>20.96</v>
      </c>
      <c r="DV6" s="22">
        <f t="shared" si="13"/>
        <v>20.18</v>
      </c>
      <c r="DW6" s="22">
        <f t="shared" si="13"/>
        <v>28.22</v>
      </c>
      <c r="DX6" s="22">
        <f t="shared" si="13"/>
        <v>15.33</v>
      </c>
      <c r="DY6" s="22">
        <f t="shared" si="13"/>
        <v>16.760000000000002</v>
      </c>
      <c r="DZ6" s="22">
        <f t="shared" si="13"/>
        <v>18.57</v>
      </c>
      <c r="EA6" s="22">
        <f t="shared" si="13"/>
        <v>21.14</v>
      </c>
      <c r="EB6" s="22">
        <f t="shared" si="13"/>
        <v>22.12</v>
      </c>
      <c r="EC6" s="21" t="str">
        <f>IF(EC7="","",IF(EC7="-","【-】","【"&amp;SUBSTITUTE(TEXT(EC7,"#,##0.00"),"-","△")&amp;"】"))</f>
        <v>【23.75】</v>
      </c>
      <c r="ED6" s="22">
        <f>IF(ED7="",NA(),ED7)</f>
        <v>0.16</v>
      </c>
      <c r="EE6" s="22">
        <f t="shared" ref="EE6:EM6" si="14">IF(EE7="",NA(),EE7)</f>
        <v>0.21</v>
      </c>
      <c r="EF6" s="22">
        <f t="shared" si="14"/>
        <v>0.17</v>
      </c>
      <c r="EG6" s="21">
        <f t="shared" si="14"/>
        <v>0</v>
      </c>
      <c r="EH6" s="22">
        <f t="shared" si="14"/>
        <v>0.05</v>
      </c>
      <c r="EI6" s="22">
        <f t="shared" si="14"/>
        <v>0.43</v>
      </c>
      <c r="EJ6" s="22">
        <f t="shared" si="14"/>
        <v>0.42</v>
      </c>
      <c r="EK6" s="22">
        <f t="shared" si="14"/>
        <v>0.44</v>
      </c>
      <c r="EL6" s="22">
        <f t="shared" si="14"/>
        <v>0.5</v>
      </c>
      <c r="EM6" s="22">
        <f t="shared" si="14"/>
        <v>0.4</v>
      </c>
      <c r="EN6" s="21" t="str">
        <f>IF(EN7="","",IF(EN7="-","【-】","【"&amp;SUBSTITUTE(TEXT(EN7,"#,##0.00"),"-","△")&amp;"】"))</f>
        <v>【0.67】</v>
      </c>
    </row>
    <row r="7" spans="1:144" s="23" customFormat="1" x14ac:dyDescent="0.15">
      <c r="A7" s="15"/>
      <c r="B7" s="24">
        <v>2022</v>
      </c>
      <c r="C7" s="24">
        <v>33014</v>
      </c>
      <c r="D7" s="24">
        <v>46</v>
      </c>
      <c r="E7" s="24">
        <v>1</v>
      </c>
      <c r="F7" s="24">
        <v>0</v>
      </c>
      <c r="G7" s="24">
        <v>1</v>
      </c>
      <c r="H7" s="24" t="s">
        <v>93</v>
      </c>
      <c r="I7" s="24" t="s">
        <v>94</v>
      </c>
      <c r="J7" s="24" t="s">
        <v>95</v>
      </c>
      <c r="K7" s="24" t="s">
        <v>96</v>
      </c>
      <c r="L7" s="24" t="s">
        <v>97</v>
      </c>
      <c r="M7" s="24" t="s">
        <v>98</v>
      </c>
      <c r="N7" s="25" t="s">
        <v>99</v>
      </c>
      <c r="O7" s="25">
        <v>84.76</v>
      </c>
      <c r="P7" s="25">
        <v>85.09</v>
      </c>
      <c r="Q7" s="25">
        <v>4042</v>
      </c>
      <c r="R7" s="25">
        <v>15559</v>
      </c>
      <c r="S7" s="25">
        <v>608.82000000000005</v>
      </c>
      <c r="T7" s="25">
        <v>25.56</v>
      </c>
      <c r="U7" s="25">
        <v>13194</v>
      </c>
      <c r="V7" s="25">
        <v>91.65</v>
      </c>
      <c r="W7" s="25">
        <v>143.96</v>
      </c>
      <c r="X7" s="25">
        <v>107.04</v>
      </c>
      <c r="Y7" s="25">
        <v>102.48</v>
      </c>
      <c r="Z7" s="25">
        <v>104.47</v>
      </c>
      <c r="AA7" s="25">
        <v>108.15</v>
      </c>
      <c r="AB7" s="25">
        <v>109.39</v>
      </c>
      <c r="AC7" s="25">
        <v>108.76</v>
      </c>
      <c r="AD7" s="25">
        <v>108.46</v>
      </c>
      <c r="AE7" s="25">
        <v>109.02</v>
      </c>
      <c r="AF7" s="25">
        <v>107.81</v>
      </c>
      <c r="AG7" s="25">
        <v>107.21</v>
      </c>
      <c r="AH7" s="25">
        <v>108.7</v>
      </c>
      <c r="AI7" s="25">
        <v>0</v>
      </c>
      <c r="AJ7" s="25">
        <v>0</v>
      </c>
      <c r="AK7" s="25">
        <v>0</v>
      </c>
      <c r="AL7" s="25">
        <v>0</v>
      </c>
      <c r="AM7" s="25">
        <v>0</v>
      </c>
      <c r="AN7" s="25">
        <v>7.48</v>
      </c>
      <c r="AO7" s="25">
        <v>11.94</v>
      </c>
      <c r="AP7" s="25">
        <v>11</v>
      </c>
      <c r="AQ7" s="25">
        <v>8.86</v>
      </c>
      <c r="AR7" s="25">
        <v>7.65</v>
      </c>
      <c r="AS7" s="25">
        <v>1.34</v>
      </c>
      <c r="AT7" s="25">
        <v>1417.31</v>
      </c>
      <c r="AU7" s="25">
        <v>1500.5</v>
      </c>
      <c r="AV7" s="25">
        <v>1165.98</v>
      </c>
      <c r="AW7" s="25">
        <v>593.05999999999995</v>
      </c>
      <c r="AX7" s="25">
        <v>400.03</v>
      </c>
      <c r="AY7" s="25">
        <v>359.7</v>
      </c>
      <c r="AZ7" s="25">
        <v>362.93</v>
      </c>
      <c r="BA7" s="25">
        <v>371.81</v>
      </c>
      <c r="BB7" s="25">
        <v>384.23</v>
      </c>
      <c r="BC7" s="25">
        <v>364.3</v>
      </c>
      <c r="BD7" s="25">
        <v>252.29</v>
      </c>
      <c r="BE7" s="25">
        <v>201.19</v>
      </c>
      <c r="BF7" s="25">
        <v>191.07</v>
      </c>
      <c r="BG7" s="25">
        <v>181.53</v>
      </c>
      <c r="BH7" s="25">
        <v>170.57</v>
      </c>
      <c r="BI7" s="25">
        <v>191.77</v>
      </c>
      <c r="BJ7" s="25">
        <v>447.01</v>
      </c>
      <c r="BK7" s="25">
        <v>439.05</v>
      </c>
      <c r="BL7" s="25">
        <v>465.85</v>
      </c>
      <c r="BM7" s="25">
        <v>439.43</v>
      </c>
      <c r="BN7" s="25">
        <v>438.41</v>
      </c>
      <c r="BO7" s="25">
        <v>268.07</v>
      </c>
      <c r="BP7" s="25">
        <v>98.94</v>
      </c>
      <c r="BQ7" s="25">
        <v>93.98</v>
      </c>
      <c r="BR7" s="25">
        <v>98.36</v>
      </c>
      <c r="BS7" s="25">
        <v>103.36</v>
      </c>
      <c r="BT7" s="25">
        <v>104.09</v>
      </c>
      <c r="BU7" s="25">
        <v>95.81</v>
      </c>
      <c r="BV7" s="25">
        <v>95.26</v>
      </c>
      <c r="BW7" s="25">
        <v>92.39</v>
      </c>
      <c r="BX7" s="25">
        <v>94.41</v>
      </c>
      <c r="BY7" s="25">
        <v>90.96</v>
      </c>
      <c r="BZ7" s="25">
        <v>97.47</v>
      </c>
      <c r="CA7" s="25">
        <v>185.99</v>
      </c>
      <c r="CB7" s="25">
        <v>196.11</v>
      </c>
      <c r="CC7" s="25">
        <v>185.97</v>
      </c>
      <c r="CD7" s="25">
        <v>177.38</v>
      </c>
      <c r="CE7" s="25">
        <v>196.97</v>
      </c>
      <c r="CF7" s="25">
        <v>189.58</v>
      </c>
      <c r="CG7" s="25">
        <v>192.82</v>
      </c>
      <c r="CH7" s="25">
        <v>192.98</v>
      </c>
      <c r="CI7" s="25">
        <v>192.13</v>
      </c>
      <c r="CJ7" s="25">
        <v>197.04</v>
      </c>
      <c r="CK7" s="25">
        <v>174.75</v>
      </c>
      <c r="CL7" s="25">
        <v>67.39</v>
      </c>
      <c r="CM7" s="25">
        <v>65.680000000000007</v>
      </c>
      <c r="CN7" s="25">
        <v>64.010000000000005</v>
      </c>
      <c r="CO7" s="25">
        <v>62.29</v>
      </c>
      <c r="CP7" s="25">
        <v>59.61</v>
      </c>
      <c r="CQ7" s="25">
        <v>55.22</v>
      </c>
      <c r="CR7" s="25">
        <v>54.05</v>
      </c>
      <c r="CS7" s="25">
        <v>54.43</v>
      </c>
      <c r="CT7" s="25">
        <v>53.87</v>
      </c>
      <c r="CU7" s="25">
        <v>54.49</v>
      </c>
      <c r="CV7" s="25">
        <v>59.97</v>
      </c>
      <c r="CW7" s="25">
        <v>74.5</v>
      </c>
      <c r="CX7" s="25">
        <v>74.98</v>
      </c>
      <c r="CY7" s="25">
        <v>76.010000000000005</v>
      </c>
      <c r="CZ7" s="25">
        <v>76.63</v>
      </c>
      <c r="DA7" s="25">
        <v>76.87</v>
      </c>
      <c r="DB7" s="25">
        <v>80.930000000000007</v>
      </c>
      <c r="DC7" s="25">
        <v>80.510000000000005</v>
      </c>
      <c r="DD7" s="25">
        <v>79.44</v>
      </c>
      <c r="DE7" s="25">
        <v>79.489999999999995</v>
      </c>
      <c r="DF7" s="25">
        <v>78.8</v>
      </c>
      <c r="DG7" s="25">
        <v>89.76</v>
      </c>
      <c r="DH7" s="25">
        <v>50.19</v>
      </c>
      <c r="DI7" s="25">
        <v>51.87</v>
      </c>
      <c r="DJ7" s="25">
        <v>53.93</v>
      </c>
      <c r="DK7" s="25">
        <v>54.85</v>
      </c>
      <c r="DL7" s="25">
        <v>55.88</v>
      </c>
      <c r="DM7" s="25">
        <v>47.97</v>
      </c>
      <c r="DN7" s="25">
        <v>49.12</v>
      </c>
      <c r="DO7" s="25">
        <v>49.39</v>
      </c>
      <c r="DP7" s="25">
        <v>50.75</v>
      </c>
      <c r="DQ7" s="25">
        <v>51.72</v>
      </c>
      <c r="DR7" s="25">
        <v>51.51</v>
      </c>
      <c r="DS7" s="25">
        <v>4.1500000000000004</v>
      </c>
      <c r="DT7" s="25">
        <v>18.73</v>
      </c>
      <c r="DU7" s="25">
        <v>20.96</v>
      </c>
      <c r="DV7" s="25">
        <v>20.18</v>
      </c>
      <c r="DW7" s="25">
        <v>28.22</v>
      </c>
      <c r="DX7" s="25">
        <v>15.33</v>
      </c>
      <c r="DY7" s="25">
        <v>16.760000000000002</v>
      </c>
      <c r="DZ7" s="25">
        <v>18.57</v>
      </c>
      <c r="EA7" s="25">
        <v>21.14</v>
      </c>
      <c r="EB7" s="25">
        <v>22.12</v>
      </c>
      <c r="EC7" s="25">
        <v>23.75</v>
      </c>
      <c r="ED7" s="25">
        <v>0.16</v>
      </c>
      <c r="EE7" s="25">
        <v>0.21</v>
      </c>
      <c r="EF7" s="25">
        <v>0.17</v>
      </c>
      <c r="EG7" s="25">
        <v>0</v>
      </c>
      <c r="EH7" s="25">
        <v>0.05</v>
      </c>
      <c r="EI7" s="25">
        <v>0.43</v>
      </c>
      <c r="EJ7" s="25">
        <v>0.42</v>
      </c>
      <c r="EK7" s="25">
        <v>0.44</v>
      </c>
      <c r="EL7" s="25">
        <v>0.5</v>
      </c>
      <c r="EM7" s="25">
        <v>0.4</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subject>
  <dc:creator>公営企業課</dc:creator>
  <cp:keywords>
  </cp:keywords>
  <dc:description>
  </dc:description>
  <cp:lastModifiedBy>admin</cp:lastModifiedBy>
  <cp:lastPrinted>2024-01-26T01:16:35Z</cp:lastPrinted>
  <dcterms:created xsi:type="dcterms:W3CDTF">2023-12-05T00:48:13Z</dcterms:created>
  <dcterms:modified xsi:type="dcterms:W3CDTF">2024-01-26T01:20:36Z</dcterms:modified>
  <cp:category>
  </cp:category>
</cp:coreProperties>
</file>