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Lg-a-t\_令和５年度\1700_企画総務部\1750_財務課\1750_財務\030_財政\010_財政庶務\00010_財政関係庶務\02_公営企業関係\R060117\水総・下水→財務\"/>
    </mc:Choice>
  </mc:AlternateContent>
  <xr:revisionPtr revIDLastSave="0" documentId="8_{56A353DF-078A-4886-A338-4156DCEEA262}" xr6:coauthVersionLast="47" xr6:coauthVersionMax="47" xr10:uidLastSave="{00000000-0000-0000-0000-000000000000}"/>
  <workbookProtection workbookAlgorithmName="SHA-512" workbookHashValue="T4C+aCoH6A/c1KTTwqqlYS0NOf1L2L1BtX/4sjRa4sveVaJ+5peebCYZobnR8jT4FQ4yjlAw6PtehrG9ZDnL7Q==" workbookSaltValue="MBLvZEY2J2jVvGfUYN2ML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<sst xmlns="http://schemas.openxmlformats.org/spreadsheetml/2006/main" count="228" uniqueCount="113">
  <si>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</si>
  <si>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</si>
  <si>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</si>
  <si>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</si>
  <si>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</si>
  <si>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</si>
  <si>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</si>
  <si>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</si>
  <si>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</si>
  <si>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</si>
  <si>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</si>
  <si>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</si>
  <si>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</si>
  <si>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</si>
  <si>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</si>
  <si>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</si>
  <si>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</si>
  <si>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</si>
  <si>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</si>
  <si>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</si>
  <si>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</si>
  <si>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</si>
  <si>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</si>
  <si>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</si>
  <si>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</si>
  <si>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</si>
  <si>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</si>
  <si>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</si>
  <si>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</si>
  <si>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</si>
  <si>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</si>
  <si>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</si>
  <si>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</si>
  <si>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</si>
  <si>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</si>
  <si>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</si>
  <si>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</si>
  <si>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</si>
  <si>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</si>
  <si>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</si>
  <si>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</si>
  <si>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</si>
  <si>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</si>
  <si>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</si>
  <si>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</si>
  <si>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</si>
  <si>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</si>
  <si>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</si>
  <si>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</si>
  <si>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</si>
  <si>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</si>
  <si>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</si>
  <si>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</si>
  <si>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</si>
  <si>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</si>
  <si>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</si>
  <si>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</si>
  <si>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</si>
  <si>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</si>
  <si>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</si>
  <si>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</si>
  <si>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</si>
  <si>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</si>
  <si>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</si>
  <si>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</si>
  <si>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</si>
  <si>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</si>
  <si>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</si>
  <si>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</si>
  <si>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</si>
  <si>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</si>
  <si>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</si>
  <si>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</si>
  <si>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</si>
  <si>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</si>
  <si>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</si>
  <si>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</si>
  <si>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</si>
  <si>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</si>
  <si>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</si>
  <si>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</si>
  <si>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</si>
  <si>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</si>
  <si>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</si>
  <si>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</si>
  <si>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</si>
  <si>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</si>
  <si>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</si>
  <si>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</si>
  <si>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</si>
  <si>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</si>
  <si>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</si>
  <si>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滝沢市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</si>
  <si>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</si>
  <si>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</si>
  <si>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</si>
  <si>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</si>
  <si>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</si>
  <si>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</si>
  <si>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</si>
  <si>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</si>
  <si>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</si>
  <si>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</si>
  <si>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</si>
  <si>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</si>
  <si>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</si>
  <si>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</si>
  <si>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</si>
  <si>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</si>
  <si>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</si>
  <si>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当市水道事業の経営状況は現時点では良好ですが、給水人口は減少に転じ、今後は施設の更新需要の増大や有収水量の減少など厳しさが増してくるものと考えられます。
　このため、より一層厳しいコスト意識をベースに、更新需要の精査・平準化や施設規模の適正化、水道料金見直しの検討などを行いながら、経営の安定化に努めていく必要があります。</t>
    <rPh sb="24" eb="26">
      <t>キュウスイ</t>
    </rPh>
    <rPh sb="26" eb="28">
      <t>ジンコウ</t>
    </rPh>
    <phoneticPr fontId="4"/>
  </si>
  <si>
    <t>　経営の健全性・効率性を示す指標について、R04年度は過去4年の本市実績値と同様に、類似団体平均値や全国平均値と比較して、全般的に良好といえます。
　①経常収支比率、③流動比率、⑤料金回収率は100％を大きく上回っており、②累積欠損金も無いことから、収益で当年分の費用を賄えており、短期的な債務に対する支払能力も十分にある状況といえます。
　④企業債残高対給水収益比率は、H30年度以後毎年着実に減少しています。
　⑥給水原価は、R02年度まで営業費用として支出していた管路更新等に伴う路面復旧費を、R03年度からは建設改良費として支出するようにしたために一旦減少しましたが、R04年度は再び増加しています。これは電力料金等物価の上昇が一因と考えられます。
　⑦施設利用率は類似団体平均値や全国平均値と比較して高い値で推移し、施設が効率的に利用されている状況です。
　⑧有収率はR03年度とほぼ同じ水準で、平均値を大きく上回っており良好な状況です。</t>
    <rPh sb="38" eb="40">
      <t>ドウヨウ</t>
    </rPh>
    <rPh sb="279" eb="281">
      <t>イッタン</t>
    </rPh>
    <rPh sb="281" eb="283">
      <t>ゲンショウ</t>
    </rPh>
    <rPh sb="292" eb="294">
      <t>ネンド</t>
    </rPh>
    <rPh sb="295" eb="296">
      <t>フタタ</t>
    </rPh>
    <rPh sb="297" eb="299">
      <t>ゾウカ</t>
    </rPh>
    <rPh sb="308" eb="310">
      <t>デンリョク</t>
    </rPh>
    <rPh sb="310" eb="312">
      <t>リョウキン</t>
    </rPh>
    <rPh sb="312" eb="313">
      <t>トウ</t>
    </rPh>
    <rPh sb="313" eb="315">
      <t>ブッカ</t>
    </rPh>
    <rPh sb="316" eb="318">
      <t>ジョウショウ</t>
    </rPh>
    <rPh sb="319" eb="321">
      <t>イチイン</t>
    </rPh>
    <rPh sb="322" eb="323">
      <t>カンガ</t>
    </rPh>
    <rPh sb="398" eb="399">
      <t>オナ</t>
    </rPh>
    <rPh sb="400" eb="402">
      <t>スイジュン</t>
    </rPh>
    <phoneticPr fontId="4"/>
  </si>
  <si>
    <t>　老朽化の状況を示す指標にによると、当市においても他団体と同様に施設の老朽化が進行しているといえます。
　①有形固定資産減価償却率は類似団体と同様に微増傾向であり、老朽化が進んでいます。
　②管路経年化率はR03年度に急増しています。これは40年前の拡張事業で設置した管路が一斉に耐用年数を経過したためです。類似団体平均値、全国平均値と近い値であり、他団体同様、更新を着実に進めていく必要があります。
　③管路更新率は類似団体平均値を下回っている状況です。</t>
    <rPh sb="68" eb="70">
      <t>ルイジ</t>
    </rPh>
    <rPh sb="70" eb="72">
      <t>ダンタイ</t>
    </rPh>
    <rPh sb="73" eb="75">
      <t>ドウヨウ</t>
    </rPh>
    <rPh sb="84" eb="87">
      <t>ロウキュウカ</t>
    </rPh>
    <rPh sb="88" eb="89">
      <t>スス</t>
    </rPh>
    <rPh sb="211" eb="213">
      <t>ルイジ</t>
    </rPh>
    <rPh sb="213" eb="215">
      <t>ダンタイ</t>
    </rPh>
    <rPh sb="215" eb="218">
      <t>ヘイキンチ</t>
    </rPh>
    <rPh sb="219" eb="221">
      <t>シタマワ</t>
    </rPh>
    <rPh sb="225" eb="2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</si>
</sst>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1.19</c:v>
                </c:pt>
                <c:pt idx="1">
                  <c:v>0.4</c:v>
                </c:pt>
                <c:pt idx="2">
                  <c:v>0.04</c:v>
                </c:pt>
                <c:pt idx="3">
                  <c:v>0.64</c:v>
                </c:pt>
                <c:pt idx="4">
                  <c:v>0.23</c:v>
                </c:pt>
              </c:numCache>
            </c:numRef>
          </c:val>
          <c:extLst>
            <c:ext xmlns:c16="http://schemas.microsoft.com/office/drawing/2014/chart" uri="{C3380CC4-5D6E-409C-BE32-E72D297353CC}">
              <c16:uniqueId val="{00000000-3A88-40D3-B05E-9FD51C247D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0.52</c:v>
                </c:pt>
                <c:pt idx="4">
                  <c:v>0.48</c:v>
                </c:pt>
              </c:numCache>
            </c:numRef>
          </c:val>
          <c:smooth val="0"/>
          <c:extLst>
            <c:ext xmlns:c16="http://schemas.microsoft.com/office/drawing/2014/chart" uri="{C3380CC4-5D6E-409C-BE32-E72D297353CC}">
              <c16:uniqueId val="{00000001-3A88-40D3-B05E-9FD51C247D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72.349999999999994</c:v>
                </c:pt>
                <c:pt idx="1">
                  <c:v>72.8</c:v>
                </c:pt>
                <c:pt idx="2">
                  <c:v>72.05</c:v>
                </c:pt>
                <c:pt idx="3">
                  <c:v>73.010000000000005</c:v>
                </c:pt>
                <c:pt idx="4">
                  <c:v>71.709999999999994</c:v>
                </c:pt>
              </c:numCache>
            </c:numRef>
          </c:val>
          <c:extLst>
            <c:ext xmlns:c16="http://schemas.microsoft.com/office/drawing/2014/chart" uri="{C3380CC4-5D6E-409C-BE32-E72D297353CC}">
              <c16:uniqueId val="{00000000-4113-4F39-B71B-9D8DCAD10F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60.34</c:v>
                </c:pt>
                <c:pt idx="4">
                  <c:v>59.54</c:v>
                </c:pt>
              </c:numCache>
            </c:numRef>
          </c:val>
          <c:smooth val="0"/>
          <c:extLst>
            <c:ext xmlns:c16="http://schemas.microsoft.com/office/drawing/2014/chart" uri="{C3380CC4-5D6E-409C-BE32-E72D297353CC}">
              <c16:uniqueId val="{00000001-4113-4F39-B71B-9D8DCAD10F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89.82</c:v>
                </c:pt>
                <c:pt idx="1">
                  <c:v>89.71</c:v>
                </c:pt>
                <c:pt idx="2">
                  <c:v>93.25</c:v>
                </c:pt>
                <c:pt idx="3">
                  <c:v>92.34</c:v>
                </c:pt>
                <c:pt idx="4">
                  <c:v>92.26</c:v>
                </c:pt>
              </c:numCache>
            </c:numRef>
          </c:val>
          <c:extLst>
            <c:ext xmlns:c16="http://schemas.microsoft.com/office/drawing/2014/chart" uri="{C3380CC4-5D6E-409C-BE32-E72D297353CC}">
              <c16:uniqueId val="{00000000-D985-4677-9354-4B48801EF53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84.19</c:v>
                </c:pt>
                <c:pt idx="4">
                  <c:v>83.93</c:v>
                </c:pt>
              </c:numCache>
            </c:numRef>
          </c:val>
          <c:smooth val="0"/>
          <c:extLst>
            <c:ext xmlns:c16="http://schemas.microsoft.com/office/drawing/2014/chart" uri="{C3380CC4-5D6E-409C-BE32-E72D297353CC}">
              <c16:uniqueId val="{00000001-D985-4677-9354-4B48801EF53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114.85</c:v>
                </c:pt>
                <c:pt idx="1">
                  <c:v>117.42</c:v>
                </c:pt>
                <c:pt idx="2">
                  <c:v>116.83</c:v>
                </c:pt>
                <c:pt idx="3">
                  <c:v>126.68</c:v>
                </c:pt>
                <c:pt idx="4">
                  <c:v>121.22</c:v>
                </c:pt>
              </c:numCache>
            </c:numRef>
          </c:val>
          <c:extLst>
            <c:ext xmlns:c16="http://schemas.microsoft.com/office/drawing/2014/chart" uri="{C3380CC4-5D6E-409C-BE32-E72D297353CC}">
              <c16:uniqueId val="{00000000-6522-4E31-919B-D3CE32B794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109.23</c:v>
                </c:pt>
                <c:pt idx="4">
                  <c:v>108.04</c:v>
                </c:pt>
              </c:numCache>
            </c:numRef>
          </c:val>
          <c:smooth val="0"/>
          <c:extLst>
            <c:ext xmlns:c16="http://schemas.microsoft.com/office/drawing/2014/chart" uri="{C3380CC4-5D6E-409C-BE32-E72D297353CC}">
              <c16:uniqueId val="{00000001-6522-4E31-919B-D3CE32B794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39.369999999999997</c:v>
                </c:pt>
                <c:pt idx="1">
                  <c:v>40.369999999999997</c:v>
                </c:pt>
                <c:pt idx="2">
                  <c:v>41.97</c:v>
                </c:pt>
                <c:pt idx="3">
                  <c:v>43.08</c:v>
                </c:pt>
                <c:pt idx="4">
                  <c:v>44.85</c:v>
                </c:pt>
              </c:numCache>
            </c:numRef>
          </c:val>
          <c:extLst>
            <c:ext xmlns:c16="http://schemas.microsoft.com/office/drawing/2014/chart" uri="{C3380CC4-5D6E-409C-BE32-E72D297353CC}">
              <c16:uniqueId val="{00000000-9A2E-422F-ADEB-826FC94FE1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49.96</c:v>
                </c:pt>
                <c:pt idx="4">
                  <c:v>50.82</c:v>
                </c:pt>
              </c:numCache>
            </c:numRef>
          </c:val>
          <c:smooth val="0"/>
          <c:extLst>
            <c:ext xmlns:c16="http://schemas.microsoft.com/office/drawing/2014/chart" uri="{C3380CC4-5D6E-409C-BE32-E72D297353CC}">
              <c16:uniqueId val="{00000001-9A2E-422F-ADEB-826FC94FE1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8.59</c:v>
                </c:pt>
                <c:pt idx="1">
                  <c:v>8.11</c:v>
                </c:pt>
                <c:pt idx="2">
                  <c:v>8.09</c:v>
                </c:pt>
                <c:pt idx="3">
                  <c:v>21.63</c:v>
                </c:pt>
                <c:pt idx="4">
                  <c:v>22.59</c:v>
                </c:pt>
              </c:numCache>
            </c:numRef>
          </c:val>
          <c:extLst>
            <c:ext xmlns:c16="http://schemas.microsoft.com/office/drawing/2014/chart" uri="{C3380CC4-5D6E-409C-BE32-E72D297353CC}">
              <c16:uniqueId val="{00000000-2FCE-41EF-ABED-A6A20AAC2C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19.32</c:v>
                </c:pt>
                <c:pt idx="4">
                  <c:v>21.16</c:v>
                </c:pt>
              </c:numCache>
            </c:numRef>
          </c:val>
          <c:smooth val="0"/>
          <c:extLst>
            <c:ext xmlns:c16="http://schemas.microsoft.com/office/drawing/2014/chart" uri="{C3380CC4-5D6E-409C-BE32-E72D297353CC}">
              <c16:uniqueId val="{00000001-2FCE-41EF-ABED-A6A20AAC2C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8A-4ABA-849D-2EC35F3CE5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4.6900000000000004</c:v>
                </c:pt>
                <c:pt idx="4">
                  <c:v>4.72</c:v>
                </c:pt>
              </c:numCache>
            </c:numRef>
          </c:val>
          <c:smooth val="0"/>
          <c:extLst>
            <c:ext xmlns:c16="http://schemas.microsoft.com/office/drawing/2014/chart" uri="{C3380CC4-5D6E-409C-BE32-E72D297353CC}">
              <c16:uniqueId val="{00000001-088A-4ABA-849D-2EC35F3CE5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502.43</c:v>
                </c:pt>
                <c:pt idx="1">
                  <c:v>481.5</c:v>
                </c:pt>
                <c:pt idx="2">
                  <c:v>465.46</c:v>
                </c:pt>
                <c:pt idx="3">
                  <c:v>552.89</c:v>
                </c:pt>
                <c:pt idx="4">
                  <c:v>583.84</c:v>
                </c:pt>
              </c:numCache>
            </c:numRef>
          </c:val>
          <c:extLst>
            <c:ext xmlns:c16="http://schemas.microsoft.com/office/drawing/2014/chart" uri="{C3380CC4-5D6E-409C-BE32-E72D297353CC}">
              <c16:uniqueId val="{00000000-7E2C-47EB-80A9-FDAA1730D7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338.02</c:v>
                </c:pt>
                <c:pt idx="4">
                  <c:v>345.94</c:v>
                </c:pt>
              </c:numCache>
            </c:numRef>
          </c:val>
          <c:smooth val="0"/>
          <c:extLst>
            <c:ext xmlns:c16="http://schemas.microsoft.com/office/drawing/2014/chart" uri="{C3380CC4-5D6E-409C-BE32-E72D297353CC}">
              <c16:uniqueId val="{00000001-7E2C-47EB-80A9-FDAA1730D7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269.83999999999997</c:v>
                </c:pt>
                <c:pt idx="1">
                  <c:v>257.79000000000002</c:v>
                </c:pt>
                <c:pt idx="2">
                  <c:v>243.33</c:v>
                </c:pt>
                <c:pt idx="3">
                  <c:v>236.65</c:v>
                </c:pt>
                <c:pt idx="4">
                  <c:v>232.63</c:v>
                </c:pt>
              </c:numCache>
            </c:numRef>
          </c:val>
          <c:extLst>
            <c:ext xmlns:c16="http://schemas.microsoft.com/office/drawing/2014/chart" uri="{C3380CC4-5D6E-409C-BE32-E72D297353CC}">
              <c16:uniqueId val="{00000000-8751-4C6F-A2FC-3AFA202E88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379.91</c:v>
                </c:pt>
                <c:pt idx="4">
                  <c:v>386.61</c:v>
                </c:pt>
              </c:numCache>
            </c:numRef>
          </c:val>
          <c:smooth val="0"/>
          <c:extLst>
            <c:ext xmlns:c16="http://schemas.microsoft.com/office/drawing/2014/chart" uri="{C3380CC4-5D6E-409C-BE32-E72D297353CC}">
              <c16:uniqueId val="{00000001-8751-4C6F-A2FC-3AFA202E88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103.17</c:v>
                </c:pt>
                <c:pt idx="1">
                  <c:v>105.73</c:v>
                </c:pt>
                <c:pt idx="2">
                  <c:v>106.81</c:v>
                </c:pt>
                <c:pt idx="3">
                  <c:v>117.04</c:v>
                </c:pt>
                <c:pt idx="4">
                  <c:v>112.74</c:v>
                </c:pt>
              </c:numCache>
            </c:numRef>
          </c:val>
          <c:extLst>
            <c:ext xmlns:c16="http://schemas.microsoft.com/office/drawing/2014/chart" uri="{C3380CC4-5D6E-409C-BE32-E72D297353CC}">
              <c16:uniqueId val="{00000000-9EF9-4552-B9F5-6BF12DD713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98.3</c:v>
                </c:pt>
                <c:pt idx="4">
                  <c:v>93.82</c:v>
                </c:pt>
              </c:numCache>
            </c:numRef>
          </c:val>
          <c:smooth val="0"/>
          <c:extLst>
            <c:ext xmlns:c16="http://schemas.microsoft.com/office/drawing/2014/chart" uri="{C3380CC4-5D6E-409C-BE32-E72D297353CC}">
              <c16:uniqueId val="{00000001-9EF9-4552-B9F5-6BF12DD713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172.82</c:v>
                </c:pt>
                <c:pt idx="1">
                  <c:v>168.74</c:v>
                </c:pt>
                <c:pt idx="2">
                  <c:v>166.18</c:v>
                </c:pt>
                <c:pt idx="3">
                  <c:v>152.11000000000001</c:v>
                </c:pt>
                <c:pt idx="4">
                  <c:v>158.91999999999999</c:v>
                </c:pt>
              </c:numCache>
            </c:numRef>
          </c:val>
          <c:extLst>
            <c:ext xmlns:c16="http://schemas.microsoft.com/office/drawing/2014/chart" uri="{C3380CC4-5D6E-409C-BE32-E72D297353CC}">
              <c16:uniqueId val="{00000000-D104-4C77-A48A-C2EFFA193D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173.7</c:v>
                </c:pt>
                <c:pt idx="4">
                  <c:v>178.94</c:v>
                </c:pt>
              </c:numCache>
            </c:numRef>
          </c:val>
          <c:smooth val="0"/>
          <c:extLst>
            <c:ext xmlns:c16="http://schemas.microsoft.com/office/drawing/2014/chart" uri="{C3380CC4-5D6E-409C-BE32-E72D297353CC}">
              <c16:uniqueId val="{00000001-D104-4C77-A48A-C2EFFA193D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滝沢市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55273</v>
      </c>
      <c r="AM8" s="69"/>
      <c r="AN8" s="69"/>
      <c r="AO8" s="69"/>
      <c r="AP8" s="69"/>
      <c r="AQ8" s="69"/>
      <c r="AR8" s="69"/>
      <c r="AS8" s="69"/>
      <c r="AT8" s="37">
        <f>データ!$S$6</f>
        <v>182.46</v>
      </c>
      <c r="AU8" s="38"/>
      <c r="AV8" s="38"/>
      <c r="AW8" s="38"/>
      <c r="AX8" s="38"/>
      <c r="AY8" s="38"/>
      <c r="AZ8" s="38"/>
      <c r="BA8" s="38"/>
      <c r="BB8" s="58">
        <f>データ!$T$6</f>
        <v>302.93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80.52</v>
      </c>
      <c r="J10" s="38"/>
      <c r="K10" s="38"/>
      <c r="L10" s="38"/>
      <c r="M10" s="38"/>
      <c r="N10" s="38"/>
      <c r="O10" s="68"/>
      <c r="P10" s="58">
        <f>データ!$P$6</f>
        <v>89.57</v>
      </c>
      <c r="Q10" s="58"/>
      <c r="R10" s="58"/>
      <c r="S10" s="58"/>
      <c r="T10" s="58"/>
      <c r="U10" s="58"/>
      <c r="V10" s="58"/>
      <c r="W10" s="69">
        <f>データ!$Q$6</f>
        <v>3398</v>
      </c>
      <c r="X10" s="69"/>
      <c r="Y10" s="69"/>
      <c r="Z10" s="69"/>
      <c r="AA10" s="69"/>
      <c r="AB10" s="69"/>
      <c r="AC10" s="69"/>
      <c r="AD10" s="2"/>
      <c r="AE10" s="2"/>
      <c r="AF10" s="2"/>
      <c r="AG10" s="2"/>
      <c r="AH10" s="2"/>
      <c r="AI10" s="2"/>
      <c r="AJ10" s="2"/>
      <c r="AK10" s="2"/>
      <c r="AL10" s="69">
        <f>データ!$U$6</f>
        <v>49226</v>
      </c>
      <c r="AM10" s="69"/>
      <c r="AN10" s="69"/>
      <c r="AO10" s="69"/>
      <c r="AP10" s="69"/>
      <c r="AQ10" s="69"/>
      <c r="AR10" s="69"/>
      <c r="AS10" s="69"/>
      <c r="AT10" s="37">
        <f>データ!$V$6</f>
        <v>67.14</v>
      </c>
      <c r="AU10" s="38"/>
      <c r="AV10" s="38"/>
      <c r="AW10" s="38"/>
      <c r="AX10" s="38"/>
      <c r="AY10" s="38"/>
      <c r="AZ10" s="38"/>
      <c r="BA10" s="38"/>
      <c r="BB10" s="58">
        <f>データ!$W$6</f>
        <v>733.18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iCth1iXnd+JyKj+3Uy0ydR6s5E1+qd+dqWuPpVJaSISiY/NveGedWXSfolz8XRmy8LeMl+T+ZR98cuAQRrfrg==" saltValue="b9+zIhhskgDxQQtFv580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32166</v>
      </c>
      <c r="D6" s="20">
        <f t="shared" si="3"/>
        <v>46</v>
      </c>
      <c r="E6" s="20">
        <f t="shared" si="3"/>
        <v>1</v>
      </c>
      <c r="F6" s="20">
        <f t="shared" si="3"/>
        <v>0</v>
      </c>
      <c r="G6" s="20">
        <f t="shared" si="3"/>
        <v>1</v>
      </c>
      <c r="H6" s="20" t="str">
        <f t="shared" si="3"/>
        <v>岩手県　滝沢市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80.52</v>
      </c>
      <c r="P6" s="21">
        <f t="shared" si="3"/>
        <v>89.57</v>
      </c>
      <c r="Q6" s="21">
        <f t="shared" si="3"/>
        <v>3398</v>
      </c>
      <c r="R6" s="21">
        <f t="shared" si="3"/>
        <v>55273</v>
      </c>
      <c r="S6" s="21">
        <f t="shared" si="3"/>
        <v>182.46</v>
      </c>
      <c r="T6" s="21">
        <f t="shared" si="3"/>
        <v>302.93</v>
      </c>
      <c r="U6" s="21">
        <f t="shared" si="3"/>
        <v>49226</v>
      </c>
      <c r="V6" s="21">
        <f t="shared" si="3"/>
        <v>67.14</v>
      </c>
      <c r="W6" s="21">
        <f t="shared" si="3"/>
        <v>733.18</v>
      </c>
      <c r="X6" s="22">
        <f>IF(X7="",NA(),X7)</f>
        <v>114.85</v>
      </c>
      <c r="Y6" s="22">
        <f t="shared" ref="Y6:AG6" si="4">IF(Y7="",NA(),Y7)</f>
        <v>117.42</v>
      </c>
      <c r="Z6" s="22">
        <f t="shared" si="4"/>
        <v>116.83</v>
      </c>
      <c r="AA6" s="22">
        <f t="shared" si="4"/>
        <v>126.68</v>
      </c>
      <c r="AB6" s="22">
        <f t="shared" si="4"/>
        <v>121.22</v>
      </c>
      <c r="AC6" s="22">
        <f t="shared" si="4"/>
        <v>111.44</v>
      </c>
      <c r="AD6" s="22">
        <f t="shared" si="4"/>
        <v>111.17</v>
      </c>
      <c r="AE6" s="22">
        <f t="shared" si="4"/>
        <v>110.91</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4.6900000000000004</v>
      </c>
      <c r="AR6" s="22">
        <f t="shared" si="5"/>
        <v>4.72</v>
      </c>
      <c r="AS6" s="21" t="str">
        <f>IF(AS7="","",IF(AS7="-","【-】","【"&amp;SUBSTITUTE(TEXT(AS7,"#,##0.00"),"-","△")&amp;"】"))</f>
        <v>【1.34】</v>
      </c>
      <c r="AT6" s="22">
        <f>IF(AT7="",NA(),AT7)</f>
        <v>502.43</v>
      </c>
      <c r="AU6" s="22">
        <f t="shared" ref="AU6:BC6" si="6">IF(AU7="",NA(),AU7)</f>
        <v>481.5</v>
      </c>
      <c r="AV6" s="22">
        <f t="shared" si="6"/>
        <v>465.46</v>
      </c>
      <c r="AW6" s="22">
        <f t="shared" si="6"/>
        <v>552.89</v>
      </c>
      <c r="AX6" s="22">
        <f t="shared" si="6"/>
        <v>583.84</v>
      </c>
      <c r="AY6" s="22">
        <f t="shared" si="6"/>
        <v>349.83</v>
      </c>
      <c r="AZ6" s="22">
        <f t="shared" si="6"/>
        <v>360.86</v>
      </c>
      <c r="BA6" s="22">
        <f t="shared" si="6"/>
        <v>350.79</v>
      </c>
      <c r="BB6" s="22">
        <f t="shared" si="6"/>
        <v>338.02</v>
      </c>
      <c r="BC6" s="22">
        <f t="shared" si="6"/>
        <v>345.94</v>
      </c>
      <c r="BD6" s="21" t="str">
        <f>IF(BD7="","",IF(BD7="-","【-】","【"&amp;SUBSTITUTE(TEXT(BD7,"#,##0.00"),"-","△")&amp;"】"))</f>
        <v>【252.29】</v>
      </c>
      <c r="BE6" s="22">
        <f>IF(BE7="",NA(),BE7)</f>
        <v>269.83999999999997</v>
      </c>
      <c r="BF6" s="22">
        <f t="shared" ref="BF6:BN6" si="7">IF(BF7="",NA(),BF7)</f>
        <v>257.79000000000002</v>
      </c>
      <c r="BG6" s="22">
        <f t="shared" si="7"/>
        <v>243.33</v>
      </c>
      <c r="BH6" s="22">
        <f t="shared" si="7"/>
        <v>236.65</v>
      </c>
      <c r="BI6" s="22">
        <f t="shared" si="7"/>
        <v>232.63</v>
      </c>
      <c r="BJ6" s="22">
        <f t="shared" si="7"/>
        <v>314.87</v>
      </c>
      <c r="BK6" s="22">
        <f t="shared" si="7"/>
        <v>309.27999999999997</v>
      </c>
      <c r="BL6" s="22">
        <f t="shared" si="7"/>
        <v>322.92</v>
      </c>
      <c r="BM6" s="22">
        <f t="shared" si="7"/>
        <v>379.91</v>
      </c>
      <c r="BN6" s="22">
        <f t="shared" si="7"/>
        <v>386.61</v>
      </c>
      <c r="BO6" s="21" t="str">
        <f>IF(BO7="","",IF(BO7="-","【-】","【"&amp;SUBSTITUTE(TEXT(BO7,"#,##0.00"),"-","△")&amp;"】"))</f>
        <v>【268.07】</v>
      </c>
      <c r="BP6" s="22">
        <f>IF(BP7="",NA(),BP7)</f>
        <v>103.17</v>
      </c>
      <c r="BQ6" s="22">
        <f t="shared" ref="BQ6:BY6" si="8">IF(BQ7="",NA(),BQ7)</f>
        <v>105.73</v>
      </c>
      <c r="BR6" s="22">
        <f t="shared" si="8"/>
        <v>106.81</v>
      </c>
      <c r="BS6" s="22">
        <f t="shared" si="8"/>
        <v>117.04</v>
      </c>
      <c r="BT6" s="22">
        <f t="shared" si="8"/>
        <v>112.74</v>
      </c>
      <c r="BU6" s="22">
        <f t="shared" si="8"/>
        <v>103.54</v>
      </c>
      <c r="BV6" s="22">
        <f t="shared" si="8"/>
        <v>103.32</v>
      </c>
      <c r="BW6" s="22">
        <f t="shared" si="8"/>
        <v>100.85</v>
      </c>
      <c r="BX6" s="22">
        <f t="shared" si="8"/>
        <v>98.3</v>
      </c>
      <c r="BY6" s="22">
        <f t="shared" si="8"/>
        <v>93.82</v>
      </c>
      <c r="BZ6" s="21" t="str">
        <f>IF(BZ7="","",IF(BZ7="-","【-】","【"&amp;SUBSTITUTE(TEXT(BZ7,"#,##0.00"),"-","△")&amp;"】"))</f>
        <v>【97.47】</v>
      </c>
      <c r="CA6" s="22">
        <f>IF(CA7="",NA(),CA7)</f>
        <v>172.82</v>
      </c>
      <c r="CB6" s="22">
        <f t="shared" ref="CB6:CJ6" si="9">IF(CB7="",NA(),CB7)</f>
        <v>168.74</v>
      </c>
      <c r="CC6" s="22">
        <f t="shared" si="9"/>
        <v>166.18</v>
      </c>
      <c r="CD6" s="22">
        <f t="shared" si="9"/>
        <v>152.11000000000001</v>
      </c>
      <c r="CE6" s="22">
        <f t="shared" si="9"/>
        <v>158.91999999999999</v>
      </c>
      <c r="CF6" s="22">
        <f t="shared" si="9"/>
        <v>167.46</v>
      </c>
      <c r="CG6" s="22">
        <f t="shared" si="9"/>
        <v>168.56</v>
      </c>
      <c r="CH6" s="22">
        <f t="shared" si="9"/>
        <v>167.1</v>
      </c>
      <c r="CI6" s="22">
        <f t="shared" si="9"/>
        <v>173.7</v>
      </c>
      <c r="CJ6" s="22">
        <f t="shared" si="9"/>
        <v>178.94</v>
      </c>
      <c r="CK6" s="21" t="str">
        <f>IF(CK7="","",IF(CK7="-","【-】","【"&amp;SUBSTITUTE(TEXT(CK7,"#,##0.00"),"-","△")&amp;"】"))</f>
        <v>【174.75】</v>
      </c>
      <c r="CL6" s="22">
        <f>IF(CL7="",NA(),CL7)</f>
        <v>72.349999999999994</v>
      </c>
      <c r="CM6" s="22">
        <f t="shared" ref="CM6:CU6" si="10">IF(CM7="",NA(),CM7)</f>
        <v>72.8</v>
      </c>
      <c r="CN6" s="22">
        <f t="shared" si="10"/>
        <v>72.05</v>
      </c>
      <c r="CO6" s="22">
        <f t="shared" si="10"/>
        <v>73.010000000000005</v>
      </c>
      <c r="CP6" s="22">
        <f t="shared" si="10"/>
        <v>71.709999999999994</v>
      </c>
      <c r="CQ6" s="22">
        <f t="shared" si="10"/>
        <v>59.46</v>
      </c>
      <c r="CR6" s="22">
        <f t="shared" si="10"/>
        <v>59.51</v>
      </c>
      <c r="CS6" s="22">
        <f t="shared" si="10"/>
        <v>59.91</v>
      </c>
      <c r="CT6" s="22">
        <f t="shared" si="10"/>
        <v>60.34</v>
      </c>
      <c r="CU6" s="22">
        <f t="shared" si="10"/>
        <v>59.54</v>
      </c>
      <c r="CV6" s="21" t="str">
        <f>IF(CV7="","",IF(CV7="-","【-】","【"&amp;SUBSTITUTE(TEXT(CV7,"#,##0.00"),"-","△")&amp;"】"))</f>
        <v>【59.97】</v>
      </c>
      <c r="CW6" s="22">
        <f>IF(CW7="",NA(),CW7)</f>
        <v>89.82</v>
      </c>
      <c r="CX6" s="22">
        <f t="shared" ref="CX6:DF6" si="11">IF(CX7="",NA(),CX7)</f>
        <v>89.71</v>
      </c>
      <c r="CY6" s="22">
        <f t="shared" si="11"/>
        <v>93.25</v>
      </c>
      <c r="CZ6" s="22">
        <f t="shared" si="11"/>
        <v>92.34</v>
      </c>
      <c r="DA6" s="22">
        <f t="shared" si="11"/>
        <v>92.26</v>
      </c>
      <c r="DB6" s="22">
        <f t="shared" si="11"/>
        <v>87.41</v>
      </c>
      <c r="DC6" s="22">
        <f t="shared" si="11"/>
        <v>87.08</v>
      </c>
      <c r="DD6" s="22">
        <f t="shared" si="11"/>
        <v>87.26</v>
      </c>
      <c r="DE6" s="22">
        <f t="shared" si="11"/>
        <v>84.19</v>
      </c>
      <c r="DF6" s="22">
        <f t="shared" si="11"/>
        <v>83.93</v>
      </c>
      <c r="DG6" s="21" t="str">
        <f>IF(DG7="","",IF(DG7="-","【-】","【"&amp;SUBSTITUTE(TEXT(DG7,"#,##0.00"),"-","△")&amp;"】"))</f>
        <v>【89.76】</v>
      </c>
      <c r="DH6" s="22">
        <f>IF(DH7="",NA(),DH7)</f>
        <v>39.369999999999997</v>
      </c>
      <c r="DI6" s="22">
        <f t="shared" ref="DI6:DQ6" si="12">IF(DI7="",NA(),DI7)</f>
        <v>40.369999999999997</v>
      </c>
      <c r="DJ6" s="22">
        <f t="shared" si="12"/>
        <v>41.97</v>
      </c>
      <c r="DK6" s="22">
        <f t="shared" si="12"/>
        <v>43.08</v>
      </c>
      <c r="DL6" s="22">
        <f t="shared" si="12"/>
        <v>44.85</v>
      </c>
      <c r="DM6" s="22">
        <f t="shared" si="12"/>
        <v>47.62</v>
      </c>
      <c r="DN6" s="22">
        <f t="shared" si="12"/>
        <v>48.55</v>
      </c>
      <c r="DO6" s="22">
        <f t="shared" si="12"/>
        <v>49.2</v>
      </c>
      <c r="DP6" s="22">
        <f t="shared" si="12"/>
        <v>49.96</v>
      </c>
      <c r="DQ6" s="22">
        <f t="shared" si="12"/>
        <v>50.82</v>
      </c>
      <c r="DR6" s="21" t="str">
        <f>IF(DR7="","",IF(DR7="-","【-】","【"&amp;SUBSTITUTE(TEXT(DR7,"#,##0.00"),"-","△")&amp;"】"))</f>
        <v>【51.51】</v>
      </c>
      <c r="DS6" s="22">
        <f>IF(DS7="",NA(),DS7)</f>
        <v>8.59</v>
      </c>
      <c r="DT6" s="22">
        <f t="shared" ref="DT6:EB6" si="13">IF(DT7="",NA(),DT7)</f>
        <v>8.11</v>
      </c>
      <c r="DU6" s="22">
        <f t="shared" si="13"/>
        <v>8.09</v>
      </c>
      <c r="DV6" s="22">
        <f t="shared" si="13"/>
        <v>21.63</v>
      </c>
      <c r="DW6" s="22">
        <f t="shared" si="13"/>
        <v>22.59</v>
      </c>
      <c r="DX6" s="22">
        <f t="shared" si="13"/>
        <v>16.27</v>
      </c>
      <c r="DY6" s="22">
        <f t="shared" si="13"/>
        <v>17.11</v>
      </c>
      <c r="DZ6" s="22">
        <f t="shared" si="13"/>
        <v>18.329999999999998</v>
      </c>
      <c r="EA6" s="22">
        <f t="shared" si="13"/>
        <v>19.32</v>
      </c>
      <c r="EB6" s="22">
        <f t="shared" si="13"/>
        <v>21.16</v>
      </c>
      <c r="EC6" s="21" t="str">
        <f>IF(EC7="","",IF(EC7="-","【-】","【"&amp;SUBSTITUTE(TEXT(EC7,"#,##0.00"),"-","△")&amp;"】"))</f>
        <v>【23.75】</v>
      </c>
      <c r="ED6" s="22">
        <f>IF(ED7="",NA(),ED7)</f>
        <v>1.19</v>
      </c>
      <c r="EE6" s="22">
        <f t="shared" ref="EE6:EM6" si="14">IF(EE7="",NA(),EE7)</f>
        <v>0.4</v>
      </c>
      <c r="EF6" s="22">
        <f t="shared" si="14"/>
        <v>0.04</v>
      </c>
      <c r="EG6" s="22">
        <f t="shared" si="14"/>
        <v>0.64</v>
      </c>
      <c r="EH6" s="22">
        <f t="shared" si="14"/>
        <v>0.23</v>
      </c>
      <c r="EI6" s="22">
        <f t="shared" si="14"/>
        <v>0.63</v>
      </c>
      <c r="EJ6" s="22">
        <f t="shared" si="14"/>
        <v>0.63</v>
      </c>
      <c r="EK6" s="22">
        <f t="shared" si="14"/>
        <v>0.6</v>
      </c>
      <c r="EL6" s="22">
        <f t="shared" si="14"/>
        <v>0.52</v>
      </c>
      <c r="EM6" s="22">
        <f t="shared" si="14"/>
        <v>0.48</v>
      </c>
      <c r="EN6" s="21" t="str">
        <f>IF(EN7="","",IF(EN7="-","【-】","【"&amp;SUBSTITUTE(TEXT(EN7,"#,##0.00"),"-","△")&amp;"】"))</f>
        <v>【0.67】</v>
      </c>
    </row>
    <row r="7" spans="1:144" s="23" customFormat="1" x14ac:dyDescent="0.15">
      <c r="A7" s="15"/>
      <c r="B7" s="24">
        <v>2022</v>
      </c>
      <c r="C7" s="24">
        <v>32166</v>
      </c>
      <c r="D7" s="24">
        <v>46</v>
      </c>
      <c r="E7" s="24">
        <v>1</v>
      </c>
      <c r="F7" s="24">
        <v>0</v>
      </c>
      <c r="G7" s="24">
        <v>1</v>
      </c>
      <c r="H7" s="24" t="s">
        <v>92</v>
      </c>
      <c r="I7" s="24" t="s">
        <v>93</v>
      </c>
      <c r="J7" s="24" t="s">
        <v>94</v>
      </c>
      <c r="K7" s="24" t="s">
        <v>95</v>
      </c>
      <c r="L7" s="24" t="s">
        <v>96</v>
      </c>
      <c r="M7" s="24" t="s">
        <v>97</v>
      </c>
      <c r="N7" s="25" t="s">
        <v>98</v>
      </c>
      <c r="O7" s="25">
        <v>80.52</v>
      </c>
      <c r="P7" s="25">
        <v>89.57</v>
      </c>
      <c r="Q7" s="25">
        <v>3398</v>
      </c>
      <c r="R7" s="25">
        <v>55273</v>
      </c>
      <c r="S7" s="25">
        <v>182.46</v>
      </c>
      <c r="T7" s="25">
        <v>302.93</v>
      </c>
      <c r="U7" s="25">
        <v>49226</v>
      </c>
      <c r="V7" s="25">
        <v>67.14</v>
      </c>
      <c r="W7" s="25">
        <v>733.18</v>
      </c>
      <c r="X7" s="25">
        <v>114.85</v>
      </c>
      <c r="Y7" s="25">
        <v>117.42</v>
      </c>
      <c r="Z7" s="25">
        <v>116.83</v>
      </c>
      <c r="AA7" s="25">
        <v>126.68</v>
      </c>
      <c r="AB7" s="25">
        <v>121.22</v>
      </c>
      <c r="AC7" s="25">
        <v>111.44</v>
      </c>
      <c r="AD7" s="25">
        <v>111.17</v>
      </c>
      <c r="AE7" s="25">
        <v>110.91</v>
      </c>
      <c r="AF7" s="25">
        <v>109.23</v>
      </c>
      <c r="AG7" s="25">
        <v>108.04</v>
      </c>
      <c r="AH7" s="25">
        <v>108.7</v>
      </c>
      <c r="AI7" s="25">
        <v>0</v>
      </c>
      <c r="AJ7" s="25">
        <v>0</v>
      </c>
      <c r="AK7" s="25">
        <v>0</v>
      </c>
      <c r="AL7" s="25">
        <v>0</v>
      </c>
      <c r="AM7" s="25">
        <v>0</v>
      </c>
      <c r="AN7" s="25">
        <v>1.03</v>
      </c>
      <c r="AO7" s="25">
        <v>0.78</v>
      </c>
      <c r="AP7" s="25">
        <v>0.92</v>
      </c>
      <c r="AQ7" s="25">
        <v>4.6900000000000004</v>
      </c>
      <c r="AR7" s="25">
        <v>4.72</v>
      </c>
      <c r="AS7" s="25">
        <v>1.34</v>
      </c>
      <c r="AT7" s="25">
        <v>502.43</v>
      </c>
      <c r="AU7" s="25">
        <v>481.5</v>
      </c>
      <c r="AV7" s="25">
        <v>465.46</v>
      </c>
      <c r="AW7" s="25">
        <v>552.89</v>
      </c>
      <c r="AX7" s="25">
        <v>583.84</v>
      </c>
      <c r="AY7" s="25">
        <v>349.83</v>
      </c>
      <c r="AZ7" s="25">
        <v>360.86</v>
      </c>
      <c r="BA7" s="25">
        <v>350.79</v>
      </c>
      <c r="BB7" s="25">
        <v>338.02</v>
      </c>
      <c r="BC7" s="25">
        <v>345.94</v>
      </c>
      <c r="BD7" s="25">
        <v>252.29</v>
      </c>
      <c r="BE7" s="25">
        <v>269.83999999999997</v>
      </c>
      <c r="BF7" s="25">
        <v>257.79000000000002</v>
      </c>
      <c r="BG7" s="25">
        <v>243.33</v>
      </c>
      <c r="BH7" s="25">
        <v>236.65</v>
      </c>
      <c r="BI7" s="25">
        <v>232.63</v>
      </c>
      <c r="BJ7" s="25">
        <v>314.87</v>
      </c>
      <c r="BK7" s="25">
        <v>309.27999999999997</v>
      </c>
      <c r="BL7" s="25">
        <v>322.92</v>
      </c>
      <c r="BM7" s="25">
        <v>379.91</v>
      </c>
      <c r="BN7" s="25">
        <v>386.61</v>
      </c>
      <c r="BO7" s="25">
        <v>268.07</v>
      </c>
      <c r="BP7" s="25">
        <v>103.17</v>
      </c>
      <c r="BQ7" s="25">
        <v>105.73</v>
      </c>
      <c r="BR7" s="25">
        <v>106.81</v>
      </c>
      <c r="BS7" s="25">
        <v>117.04</v>
      </c>
      <c r="BT7" s="25">
        <v>112.74</v>
      </c>
      <c r="BU7" s="25">
        <v>103.54</v>
      </c>
      <c r="BV7" s="25">
        <v>103.32</v>
      </c>
      <c r="BW7" s="25">
        <v>100.85</v>
      </c>
      <c r="BX7" s="25">
        <v>98.3</v>
      </c>
      <c r="BY7" s="25">
        <v>93.82</v>
      </c>
      <c r="BZ7" s="25">
        <v>97.47</v>
      </c>
      <c r="CA7" s="25">
        <v>172.82</v>
      </c>
      <c r="CB7" s="25">
        <v>168.74</v>
      </c>
      <c r="CC7" s="25">
        <v>166.18</v>
      </c>
      <c r="CD7" s="25">
        <v>152.11000000000001</v>
      </c>
      <c r="CE7" s="25">
        <v>158.91999999999999</v>
      </c>
      <c r="CF7" s="25">
        <v>167.46</v>
      </c>
      <c r="CG7" s="25">
        <v>168.56</v>
      </c>
      <c r="CH7" s="25">
        <v>167.1</v>
      </c>
      <c r="CI7" s="25">
        <v>173.7</v>
      </c>
      <c r="CJ7" s="25">
        <v>178.94</v>
      </c>
      <c r="CK7" s="25">
        <v>174.75</v>
      </c>
      <c r="CL7" s="25">
        <v>72.349999999999994</v>
      </c>
      <c r="CM7" s="25">
        <v>72.8</v>
      </c>
      <c r="CN7" s="25">
        <v>72.05</v>
      </c>
      <c r="CO7" s="25">
        <v>73.010000000000005</v>
      </c>
      <c r="CP7" s="25">
        <v>71.709999999999994</v>
      </c>
      <c r="CQ7" s="25">
        <v>59.46</v>
      </c>
      <c r="CR7" s="25">
        <v>59.51</v>
      </c>
      <c r="CS7" s="25">
        <v>59.91</v>
      </c>
      <c r="CT7" s="25">
        <v>60.34</v>
      </c>
      <c r="CU7" s="25">
        <v>59.54</v>
      </c>
      <c r="CV7" s="25">
        <v>59.97</v>
      </c>
      <c r="CW7" s="25">
        <v>89.82</v>
      </c>
      <c r="CX7" s="25">
        <v>89.71</v>
      </c>
      <c r="CY7" s="25">
        <v>93.25</v>
      </c>
      <c r="CZ7" s="25">
        <v>92.34</v>
      </c>
      <c r="DA7" s="25">
        <v>92.26</v>
      </c>
      <c r="DB7" s="25">
        <v>87.41</v>
      </c>
      <c r="DC7" s="25">
        <v>87.08</v>
      </c>
      <c r="DD7" s="25">
        <v>87.26</v>
      </c>
      <c r="DE7" s="25">
        <v>84.19</v>
      </c>
      <c r="DF7" s="25">
        <v>83.93</v>
      </c>
      <c r="DG7" s="25">
        <v>89.76</v>
      </c>
      <c r="DH7" s="25">
        <v>39.369999999999997</v>
      </c>
      <c r="DI7" s="25">
        <v>40.369999999999997</v>
      </c>
      <c r="DJ7" s="25">
        <v>41.97</v>
      </c>
      <c r="DK7" s="25">
        <v>43.08</v>
      </c>
      <c r="DL7" s="25">
        <v>44.85</v>
      </c>
      <c r="DM7" s="25">
        <v>47.62</v>
      </c>
      <c r="DN7" s="25">
        <v>48.55</v>
      </c>
      <c r="DO7" s="25">
        <v>49.2</v>
      </c>
      <c r="DP7" s="25">
        <v>49.96</v>
      </c>
      <c r="DQ7" s="25">
        <v>50.82</v>
      </c>
      <c r="DR7" s="25">
        <v>51.51</v>
      </c>
      <c r="DS7" s="25">
        <v>8.59</v>
      </c>
      <c r="DT7" s="25">
        <v>8.11</v>
      </c>
      <c r="DU7" s="25">
        <v>8.09</v>
      </c>
      <c r="DV7" s="25">
        <v>21.63</v>
      </c>
      <c r="DW7" s="25">
        <v>22.59</v>
      </c>
      <c r="DX7" s="25">
        <v>16.27</v>
      </c>
      <c r="DY7" s="25">
        <v>17.11</v>
      </c>
      <c r="DZ7" s="25">
        <v>18.329999999999998</v>
      </c>
      <c r="EA7" s="25">
        <v>19.32</v>
      </c>
      <c r="EB7" s="25">
        <v>21.16</v>
      </c>
      <c r="EC7" s="25">
        <v>23.75</v>
      </c>
      <c r="ED7" s="25">
        <v>1.19</v>
      </c>
      <c r="EE7" s="25">
        <v>0.4</v>
      </c>
      <c r="EF7" s="25">
        <v>0.04</v>
      </c>
      <c r="EG7" s="25">
        <v>0.64</v>
      </c>
      <c r="EH7" s="25">
        <v>0.23</v>
      </c>
      <c r="EI7" s="25">
        <v>0.63</v>
      </c>
      <c r="EJ7" s="25">
        <v>0.63</v>
      </c>
      <c r="EK7" s="25">
        <v>0.6</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さ 佐々木　悠伍</cp:lastModifiedBy>
  <cp:lastPrinted>2024-01-19T08:01:27Z</cp:lastPrinted>
  <dcterms:created xsi:type="dcterms:W3CDTF">2023-12-05T00:48:12Z</dcterms:created>
  <dcterms:modified xsi:type="dcterms:W3CDTF">2024-01-30T05:07:28Z</dcterms:modified>
  <cp:category>
  </cp:category>
</cp:coreProperties>
</file>