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5\20240117_【県市町村課：1_30(火)〆】公営企業に係る経営比較分析表（令和４年度決算）の分析等について（依頼）\04 県提出\13_奥州市\"/>
    </mc:Choice>
  </mc:AlternateContent>
  <workbookProtection workbookAlgorithmName="SHA-512" workbookHashValue="raC2c+P5Mx9UZYcpQcKPkTyN8zCA3VEpll/Gg65nCXpkQlgilWpfIi/14+WqKAG2pcB3mpKu5WSikG3UzrZkPw==" workbookSaltValue="elkagwaIsR1lrvjppivZTA==" workbookSpinCount="100000" lockStructure="1"/>
  <bookViews>
    <workbookView xWindow="0" yWindow="0" windowWidth="19200" windowHeight="1065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<sst xmlns="http://schemas.openxmlformats.org/spreadsheetml/2006/main" count="278" uniqueCount="116">
  <si>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</si>
  <si>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</si>
  <si>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</si>
  <si>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</si>
  <si>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</si>
  <si>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</si>
  <si>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</si>
  <si>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</si>
  <si>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</si>
  <si>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</si>
  <si>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</si>
  <si>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</si>
  <si>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</si>
  <si>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</si>
  <si>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</si>
  <si>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</si>
  <si>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</si>
  <si>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</si>
  <si>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</si>
  <si>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</si>
  <si>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</si>
  <si>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</si>
  <si>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</si>
  <si>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</si>
  <si>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</si>
  <si>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</si>
  <si>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</si>
  <si>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</si>
  <si>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</si>
  <si>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</si>
  <si>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</si>
  <si>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</si>
  <si>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</si>
  <si>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</si>
  <si>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</si>
  <si>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</si>
  <si>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</si>
  <si>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</si>
  <si>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</si>
  <si>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</si>
  <si>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</si>
  <si>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</si>
  <si>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</si>
  <si>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</si>
  <si>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</si>
  <si>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</si>
  <si>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</si>
  <si>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</si>
  <si>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</si>
  <si>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</si>
  <si>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</si>
  <si>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</si>
  <si>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</si>
  <si>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</si>
  <si>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</si>
  <si>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</si>
  <si>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</si>
  <si>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</si>
  <si>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</si>
  <si>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</si>
  <si>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</si>
  <si>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</si>
  <si>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</si>
  <si>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</si>
  <si>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</si>
  <si>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</si>
  <si>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</si>
  <si>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</si>
  <si>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</si>
  <si>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</si>
  <si>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</si>
  <si>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</si>
  <si>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</si>
  <si>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</si>
  <si>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</si>
  <si>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</si>
  <si>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</si>
  <si>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</si>
  <si>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</si>
  <si>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</si>
  <si>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</si>
  <si>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</si>
  <si>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</si>
  <si>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</si>
  <si>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</si>
  <si>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</si>
  <si>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</si>
  <si>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</si>
  <si>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</si>
  <si>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</si>
  <si>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</si>
  <si>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</si>
  <si>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</si>
  <si>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</si>
  <si>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</si>
  <si>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</si>
  <si>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</si>
  <si>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</si>
  <si>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</si>
  <si>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</si>
  <si>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</si>
  <si>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</si>
  <si>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</si>
  <si>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</si>
  <si>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</si>
  <si>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</si>
  <si>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</si>
  <si>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</si>
  <si>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</si>
  <si>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</si>
  <si>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</si>
  <si>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</si>
  <si>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</si>
  <si>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２年から整備を開始しており、破損等のリスクが高まるとされる、30年以上が経過する管路施設が今後増加していくものと見込まれる。これまでは大規模な改築、更新を実施するほどの劣化は確認されていない。　　　　　　　　　　　　　　　　　
　今後は、更新時の財源確保や経営に与える影響等を踏まえ、防災安全社会資本整備交付金を活用し、計画的に整備していく必要がある。
</t>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</si>
  <si>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④企業債残高対事業規模比率は、企業債残高規模を表す指標で平均を大きく上回っている。過去に借入れた企業債の償還を順次終えていることから少しずつではあるが改善が見られる。　　　　　　　　　　　　　　　　⑤経費回収率は、汚水処理費用を使用料でどの程度賄えているかを表す。現状は使用料収入以外の収益に頼っている状態であり、汚水処理費用の削減と使用料収入の確保が必要である。　　　　　　　　　⑥汚水処理原価は、有収水量１㎥当たりの汚水処理費用のことで、現状は平均を下回っている。維持管理費用の削減と接続率向上に向けた有収水量の増加への取組が必要である。
⑦流域関連公共下水道であるため、該当数値はない。　　　　　　　　　　　　　　　　　　　　　⑧水洗化率は、公共用水域の水質保全の観点等から100％となることが望ましいが、水洗化に消極的な高齢者世帯も多く、大きな伸びは見込めていない。
今後はさらに人口の減少や高齢化が進んでいくことから、水洗化の促進が課題となっている。</t>
    <rPh sb="176" eb="178">
      <t>カコ</t>
    </rPh>
    <rPh sb="179" eb="181">
      <t>カリイ</t>
    </rPh>
    <rPh sb="183" eb="185">
      <t>キギョウ</t>
    </rPh>
    <rPh sb="185" eb="186">
      <t>サイ</t>
    </rPh>
    <rPh sb="187" eb="189">
      <t>ショウカン</t>
    </rPh>
    <rPh sb="190" eb="192">
      <t>ジュンジ</t>
    </rPh>
    <rPh sb="192" eb="193">
      <t>オ</t>
    </rPh>
    <rPh sb="201" eb="202">
      <t>スコ</t>
    </rPh>
    <rPh sb="210" eb="212">
      <t>カイゼン</t>
    </rPh>
    <rPh sb="213" eb="214">
      <t>ミ</t>
    </rPh>
    <rPh sb="549" eb="552">
      <t>スイセンカ</t>
    </rPh>
    <rPh sb="553" eb="555">
      <t>ソクシン</t>
    </rPh>
    <phoneticPr fontId="4"/>
  </si>
  <si>
    <t>　下水道使用料及び基準内繰入金のみでは、経費の全てを賄えず、不足する分は基準外繰入金により経営が成り立っている状況である。　　　　　　　　　　　　　　　
　持続的な事業実施のため、防災安全社会資本整備交付金の活用による計画的な施設の改築、更新により総費用の削減を図るとともに、財政状況を見ながら適正な原価に基づいた使用料への見直し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</si>
</sst>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97-4880-9991-5F25DD4466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0.22</c:v>
                </c:pt>
              </c:numCache>
            </c:numRef>
          </c:val>
          <c:smooth val="0"/>
          <c:extLst>
            <c:ext xmlns:c16="http://schemas.microsoft.com/office/drawing/2014/chart" uri="{C3380CC4-5D6E-409C-BE32-E72D297353CC}">
              <c16:uniqueId val="{00000001-D697-4880-9991-5F25DD4466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B6-4BA7-AF0A-AD578EAD8A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45.3</c:v>
                </c:pt>
              </c:numCache>
            </c:numRef>
          </c:val>
          <c:smooth val="0"/>
          <c:extLst>
            <c:ext xmlns:c16="http://schemas.microsoft.com/office/drawing/2014/chart" uri="{C3380CC4-5D6E-409C-BE32-E72D297353CC}">
              <c16:uniqueId val="{00000001-9EB6-4BA7-AF0A-AD578EAD8A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89.92</c:v>
                </c:pt>
                <c:pt idx="3">
                  <c:v>91.72</c:v>
                </c:pt>
                <c:pt idx="4">
                  <c:v>92.03</c:v>
                </c:pt>
              </c:numCache>
            </c:numRef>
          </c:val>
          <c:extLst>
            <c:ext xmlns:c16="http://schemas.microsoft.com/office/drawing/2014/chart" uri="{C3380CC4-5D6E-409C-BE32-E72D297353CC}">
              <c16:uniqueId val="{00000000-E17A-4F31-8FD3-B0F65047E9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88.37</c:v>
                </c:pt>
              </c:numCache>
            </c:numRef>
          </c:val>
          <c:smooth val="0"/>
          <c:extLst>
            <c:ext xmlns:c16="http://schemas.microsoft.com/office/drawing/2014/chart" uri="{C3380CC4-5D6E-409C-BE32-E72D297353CC}">
              <c16:uniqueId val="{00000001-E17A-4F31-8FD3-B0F65047E9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109.87</c:v>
                </c:pt>
                <c:pt idx="3">
                  <c:v>102.19</c:v>
                </c:pt>
                <c:pt idx="4">
                  <c:v>101.92</c:v>
                </c:pt>
              </c:numCache>
            </c:numRef>
          </c:val>
          <c:extLst>
            <c:ext xmlns:c16="http://schemas.microsoft.com/office/drawing/2014/chart" uri="{C3380CC4-5D6E-409C-BE32-E72D297353CC}">
              <c16:uniqueId val="{00000000-FDAE-41A7-A668-F07170D487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101.98</c:v>
                </c:pt>
              </c:numCache>
            </c:numRef>
          </c:val>
          <c:smooth val="0"/>
          <c:extLst>
            <c:ext xmlns:c16="http://schemas.microsoft.com/office/drawing/2014/chart" uri="{C3380CC4-5D6E-409C-BE32-E72D297353CC}">
              <c16:uniqueId val="{00000001-FDAE-41A7-A668-F07170D487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3.35</c:v>
                </c:pt>
                <c:pt idx="3">
                  <c:v>6.63</c:v>
                </c:pt>
                <c:pt idx="4">
                  <c:v>9.83</c:v>
                </c:pt>
              </c:numCache>
            </c:numRef>
          </c:val>
          <c:extLst>
            <c:ext xmlns:c16="http://schemas.microsoft.com/office/drawing/2014/chart" uri="{C3380CC4-5D6E-409C-BE32-E72D297353CC}">
              <c16:uniqueId val="{00000000-CE11-4127-BBCE-3B2F47FEB8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32.57</c:v>
                </c:pt>
              </c:numCache>
            </c:numRef>
          </c:val>
          <c:smooth val="0"/>
          <c:extLst>
            <c:ext xmlns:c16="http://schemas.microsoft.com/office/drawing/2014/chart" uri="{C3380CC4-5D6E-409C-BE32-E72D297353CC}">
              <c16:uniqueId val="{00000001-CE11-4127-BBCE-3B2F47FEB8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92-47CC-A976-D91561FDF3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0.04</c:v>
                </c:pt>
              </c:numCache>
            </c:numRef>
          </c:val>
          <c:smooth val="0"/>
          <c:extLst>
            <c:ext xmlns:c16="http://schemas.microsoft.com/office/drawing/2014/chart" uri="{C3380CC4-5D6E-409C-BE32-E72D297353CC}">
              <c16:uniqueId val="{00000001-5192-47CC-A976-D91561FDF3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06-4BA5-B80F-BDE473FBE6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52.27</c:v>
                </c:pt>
              </c:numCache>
            </c:numRef>
          </c:val>
          <c:smooth val="0"/>
          <c:extLst>
            <c:ext xmlns:c16="http://schemas.microsoft.com/office/drawing/2014/chart" uri="{C3380CC4-5D6E-409C-BE32-E72D297353CC}">
              <c16:uniqueId val="{00000001-7906-4BA5-B80F-BDE473FBE6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27.41</c:v>
                </c:pt>
                <c:pt idx="3">
                  <c:v>23.54</c:v>
                </c:pt>
                <c:pt idx="4">
                  <c:v>23.6</c:v>
                </c:pt>
              </c:numCache>
            </c:numRef>
          </c:val>
          <c:extLst>
            <c:ext xmlns:c16="http://schemas.microsoft.com/office/drawing/2014/chart" uri="{C3380CC4-5D6E-409C-BE32-E72D297353CC}">
              <c16:uniqueId val="{00000000-E875-419F-8006-A43754E63C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41.51</c:v>
                </c:pt>
              </c:numCache>
            </c:numRef>
          </c:val>
          <c:smooth val="0"/>
          <c:extLst>
            <c:ext xmlns:c16="http://schemas.microsoft.com/office/drawing/2014/chart" uri="{C3380CC4-5D6E-409C-BE32-E72D297353CC}">
              <c16:uniqueId val="{00000001-E875-419F-8006-A43754E63C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2404.92</c:v>
                </c:pt>
                <c:pt idx="3">
                  <c:v>2239.84</c:v>
                </c:pt>
                <c:pt idx="4">
                  <c:v>2125.1999999999998</c:v>
                </c:pt>
              </c:numCache>
            </c:numRef>
          </c:val>
          <c:extLst>
            <c:ext xmlns:c16="http://schemas.microsoft.com/office/drawing/2014/chart" uri="{C3380CC4-5D6E-409C-BE32-E72D297353CC}">
              <c16:uniqueId val="{00000000-0038-48B1-80CB-8544E82385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1160.22</c:v>
                </c:pt>
              </c:numCache>
            </c:numRef>
          </c:val>
          <c:smooth val="0"/>
          <c:extLst>
            <c:ext xmlns:c16="http://schemas.microsoft.com/office/drawing/2014/chart" uri="{C3380CC4-5D6E-409C-BE32-E72D297353CC}">
              <c16:uniqueId val="{00000001-0038-48B1-80CB-8544E82385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95.23</c:v>
                </c:pt>
                <c:pt idx="3">
                  <c:v>98.3</c:v>
                </c:pt>
                <c:pt idx="4">
                  <c:v>100</c:v>
                </c:pt>
              </c:numCache>
            </c:numRef>
          </c:val>
          <c:extLst>
            <c:ext xmlns:c16="http://schemas.microsoft.com/office/drawing/2014/chart" uri="{C3380CC4-5D6E-409C-BE32-E72D297353CC}">
              <c16:uniqueId val="{00000000-EA8C-4289-9E85-C9442678F8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81.81</c:v>
                </c:pt>
              </c:numCache>
            </c:numRef>
          </c:val>
          <c:smooth val="0"/>
          <c:extLst>
            <c:ext xmlns:c16="http://schemas.microsoft.com/office/drawing/2014/chart" uri="{C3380CC4-5D6E-409C-BE32-E72D297353CC}">
              <c16:uniqueId val="{00000001-EA8C-4289-9E85-C9442678F8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174.95</c:v>
                </c:pt>
                <c:pt idx="3">
                  <c:v>170.53</c:v>
                </c:pt>
                <c:pt idx="4">
                  <c:v>168.67</c:v>
                </c:pt>
              </c:numCache>
            </c:numRef>
          </c:val>
          <c:extLst>
            <c:ext xmlns:c16="http://schemas.microsoft.com/office/drawing/2014/chart" uri="{C3380CC4-5D6E-409C-BE32-E72D297353CC}">
              <c16:uniqueId val="{00000000-4A45-4541-A36E-5EB8AFEE9C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193.59</c:v>
                </c:pt>
              </c:numCache>
            </c:numRef>
          </c:val>
          <c:smooth val="0"/>
          <c:extLst>
            <c:ext xmlns:c16="http://schemas.microsoft.com/office/drawing/2014/chart" uri="{C3380CC4-5D6E-409C-BE32-E72D297353CC}">
              <c16:uniqueId val="{00000001-4A45-4541-A36E-5EB8AFEE9C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奥州市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111632</v>
      </c>
      <c r="AM8" s="46"/>
      <c r="AN8" s="46"/>
      <c r="AO8" s="46"/>
      <c r="AP8" s="46"/>
      <c r="AQ8" s="46"/>
      <c r="AR8" s="46"/>
      <c r="AS8" s="46"/>
      <c r="AT8" s="45">
        <f>データ!T6</f>
        <v>993.3</v>
      </c>
      <c r="AU8" s="45"/>
      <c r="AV8" s="45"/>
      <c r="AW8" s="45"/>
      <c r="AX8" s="45"/>
      <c r="AY8" s="45"/>
      <c r="AZ8" s="45"/>
      <c r="BA8" s="45"/>
      <c r="BB8" s="45">
        <f>データ!U6</f>
        <v>112.38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51.43</v>
      </c>
      <c r="J10" s="45"/>
      <c r="K10" s="45"/>
      <c r="L10" s="45"/>
      <c r="M10" s="45"/>
      <c r="N10" s="45"/>
      <c r="O10" s="45"/>
      <c r="P10" s="45">
        <f>データ!P6</f>
        <v>2.17</v>
      </c>
      <c r="Q10" s="45"/>
      <c r="R10" s="45"/>
      <c r="S10" s="45"/>
      <c r="T10" s="45"/>
      <c r="U10" s="45"/>
      <c r="V10" s="45"/>
      <c r="W10" s="45">
        <f>データ!Q6</f>
        <v>88.75</v>
      </c>
      <c r="X10" s="45"/>
      <c r="Y10" s="45"/>
      <c r="Z10" s="45"/>
      <c r="AA10" s="45"/>
      <c r="AB10" s="45"/>
      <c r="AC10" s="45"/>
      <c r="AD10" s="46">
        <f>データ!R6</f>
        <v>3300</v>
      </c>
      <c r="AE10" s="46"/>
      <c r="AF10" s="46"/>
      <c r="AG10" s="46"/>
      <c r="AH10" s="46"/>
      <c r="AI10" s="46"/>
      <c r="AJ10" s="46"/>
      <c r="AK10" s="2"/>
      <c r="AL10" s="46">
        <f>データ!V6</f>
        <v>2410</v>
      </c>
      <c r="AM10" s="46"/>
      <c r="AN10" s="46"/>
      <c r="AO10" s="46"/>
      <c r="AP10" s="46"/>
      <c r="AQ10" s="46"/>
      <c r="AR10" s="46"/>
      <c r="AS10" s="46"/>
      <c r="AT10" s="45">
        <f>データ!W6</f>
        <v>1.78</v>
      </c>
      <c r="AU10" s="45"/>
      <c r="AV10" s="45"/>
      <c r="AW10" s="45"/>
      <c r="AX10" s="45"/>
      <c r="AY10" s="45"/>
      <c r="AZ10" s="45"/>
      <c r="BA10" s="45"/>
      <c r="BB10" s="45">
        <f>データ!X6</f>
        <v>1353.93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gsnIjJSlfCXd88vCB2wfSp2wFogiSF/9H6S5WRtXvRjKxNsaeZAMLwsOF7JmocgW71swzJL6RipABq3Ad9dCA==" saltValue="h3IeiPfuRT+mBjg3mYMA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32158</v>
      </c>
      <c r="D6" s="19">
        <f t="shared" si="3"/>
        <v>46</v>
      </c>
      <c r="E6" s="19">
        <f t="shared" si="3"/>
        <v>17</v>
      </c>
      <c r="F6" s="19">
        <f t="shared" si="3"/>
        <v>4</v>
      </c>
      <c r="G6" s="19">
        <f t="shared" si="3"/>
        <v>0</v>
      </c>
      <c r="H6" s="19" t="str">
        <f t="shared" si="3"/>
        <v>岩手県　奥州市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51.43</v>
      </c>
      <c r="P6" s="20">
        <f t="shared" si="3"/>
        <v>2.17</v>
      </c>
      <c r="Q6" s="20">
        <f t="shared" si="3"/>
        <v>88.75</v>
      </c>
      <c r="R6" s="20">
        <f t="shared" si="3"/>
        <v>3300</v>
      </c>
      <c r="S6" s="20">
        <f t="shared" si="3"/>
        <v>111632</v>
      </c>
      <c r="T6" s="20">
        <f t="shared" si="3"/>
        <v>993.3</v>
      </c>
      <c r="U6" s="20">
        <f t="shared" si="3"/>
        <v>112.38</v>
      </c>
      <c r="V6" s="20">
        <f t="shared" si="3"/>
        <v>2410</v>
      </c>
      <c r="W6" s="20">
        <f t="shared" si="3"/>
        <v>1.78</v>
      </c>
      <c r="X6" s="20">
        <f t="shared" si="3"/>
        <v>1353.93</v>
      </c>
      <c r="Y6" s="21" t="str">
        <f>IF(Y7="",NA(),Y7)</f>
        <v>-</v>
      </c>
      <c r="Z6" s="21" t="str">
        <f t="shared" ref="Z6:AH6" si="4">IF(Z7="",NA(),Z7)</f>
        <v>-</v>
      </c>
      <c r="AA6" s="21">
        <f t="shared" si="4"/>
        <v>109.87</v>
      </c>
      <c r="AB6" s="21">
        <f t="shared" si="4"/>
        <v>102.19</v>
      </c>
      <c r="AC6" s="21">
        <f t="shared" si="4"/>
        <v>101.92</v>
      </c>
      <c r="AD6" s="21" t="str">
        <f t="shared" si="4"/>
        <v>-</v>
      </c>
      <c r="AE6" s="21" t="str">
        <f t="shared" si="4"/>
        <v>-</v>
      </c>
      <c r="AF6" s="21">
        <f t="shared" si="4"/>
        <v>105.78</v>
      </c>
      <c r="AG6" s="21">
        <f t="shared" si="4"/>
        <v>106.09</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52.27</v>
      </c>
      <c r="AT6" s="20" t="str">
        <f>IF(AT7="","",IF(AT7="-","【-】","【"&amp;SUBSTITUTE(TEXT(AT7,"#,##0.00"),"-","△")&amp;"】"))</f>
        <v>【65.93】</v>
      </c>
      <c r="AU6" s="21" t="str">
        <f>IF(AU7="",NA(),AU7)</f>
        <v>-</v>
      </c>
      <c r="AV6" s="21" t="str">
        <f t="shared" ref="AV6:BD6" si="6">IF(AV7="",NA(),AV7)</f>
        <v>-</v>
      </c>
      <c r="AW6" s="21">
        <f t="shared" si="6"/>
        <v>27.41</v>
      </c>
      <c r="AX6" s="21">
        <f t="shared" si="6"/>
        <v>23.54</v>
      </c>
      <c r="AY6" s="21">
        <f t="shared" si="6"/>
        <v>23.6</v>
      </c>
      <c r="AZ6" s="21" t="str">
        <f t="shared" si="6"/>
        <v>-</v>
      </c>
      <c r="BA6" s="21" t="str">
        <f t="shared" si="6"/>
        <v>-</v>
      </c>
      <c r="BB6" s="21">
        <f t="shared" si="6"/>
        <v>44.24</v>
      </c>
      <c r="BC6" s="21">
        <f t="shared" si="6"/>
        <v>43.07</v>
      </c>
      <c r="BD6" s="21">
        <f t="shared" si="6"/>
        <v>41.51</v>
      </c>
      <c r="BE6" s="20" t="str">
        <f>IF(BE7="","",IF(BE7="-","【-】","【"&amp;SUBSTITUTE(TEXT(BE7,"#,##0.00"),"-","△")&amp;"】"))</f>
        <v>【44.25】</v>
      </c>
      <c r="BF6" s="21" t="str">
        <f>IF(BF7="",NA(),BF7)</f>
        <v>-</v>
      </c>
      <c r="BG6" s="21" t="str">
        <f t="shared" ref="BG6:BO6" si="7">IF(BG7="",NA(),BG7)</f>
        <v>-</v>
      </c>
      <c r="BH6" s="21">
        <f t="shared" si="7"/>
        <v>2404.92</v>
      </c>
      <c r="BI6" s="21">
        <f t="shared" si="7"/>
        <v>2239.84</v>
      </c>
      <c r="BJ6" s="21">
        <f t="shared" si="7"/>
        <v>2125.1999999999998</v>
      </c>
      <c r="BK6" s="21" t="str">
        <f t="shared" si="7"/>
        <v>-</v>
      </c>
      <c r="BL6" s="21" t="str">
        <f t="shared" si="7"/>
        <v>-</v>
      </c>
      <c r="BM6" s="21">
        <f t="shared" si="7"/>
        <v>1258.43</v>
      </c>
      <c r="BN6" s="21">
        <f t="shared" si="7"/>
        <v>1163.75</v>
      </c>
      <c r="BO6" s="21">
        <f t="shared" si="7"/>
        <v>1160.22</v>
      </c>
      <c r="BP6" s="20" t="str">
        <f>IF(BP7="","",IF(BP7="-","【-】","【"&amp;SUBSTITUTE(TEXT(BP7,"#,##0.00"),"-","△")&amp;"】"))</f>
        <v>【1,182.11】</v>
      </c>
      <c r="BQ6" s="21" t="str">
        <f>IF(BQ7="",NA(),BQ7)</f>
        <v>-</v>
      </c>
      <c r="BR6" s="21" t="str">
        <f t="shared" ref="BR6:BZ6" si="8">IF(BR7="",NA(),BR7)</f>
        <v>-</v>
      </c>
      <c r="BS6" s="21">
        <f t="shared" si="8"/>
        <v>95.23</v>
      </c>
      <c r="BT6" s="21">
        <f t="shared" si="8"/>
        <v>98.3</v>
      </c>
      <c r="BU6" s="21">
        <f t="shared" si="8"/>
        <v>100</v>
      </c>
      <c r="BV6" s="21" t="str">
        <f t="shared" si="8"/>
        <v>-</v>
      </c>
      <c r="BW6" s="21" t="str">
        <f t="shared" si="8"/>
        <v>-</v>
      </c>
      <c r="BX6" s="21">
        <f t="shared" si="8"/>
        <v>73.36</v>
      </c>
      <c r="BY6" s="21">
        <f t="shared" si="8"/>
        <v>72.599999999999994</v>
      </c>
      <c r="BZ6" s="21">
        <f t="shared" si="8"/>
        <v>81.81</v>
      </c>
      <c r="CA6" s="20" t="str">
        <f>IF(CA7="","",IF(CA7="-","【-】","【"&amp;SUBSTITUTE(TEXT(CA7,"#,##0.00"),"-","△")&amp;"】"))</f>
        <v>【73.78】</v>
      </c>
      <c r="CB6" s="21" t="str">
        <f>IF(CB7="",NA(),CB7)</f>
        <v>-</v>
      </c>
      <c r="CC6" s="21" t="str">
        <f t="shared" ref="CC6:CK6" si="9">IF(CC7="",NA(),CC7)</f>
        <v>-</v>
      </c>
      <c r="CD6" s="21">
        <f t="shared" si="9"/>
        <v>174.95</v>
      </c>
      <c r="CE6" s="21">
        <f t="shared" si="9"/>
        <v>170.53</v>
      </c>
      <c r="CF6" s="21">
        <f t="shared" si="9"/>
        <v>168.67</v>
      </c>
      <c r="CG6" s="21" t="str">
        <f t="shared" si="9"/>
        <v>-</v>
      </c>
      <c r="CH6" s="21" t="str">
        <f t="shared" si="9"/>
        <v>-</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45.3</v>
      </c>
      <c r="CW6" s="20" t="str">
        <f>IF(CW7="","",IF(CW7="-","【-】","【"&amp;SUBSTITUTE(TEXT(CW7,"#,##0.00"),"-","△")&amp;"】"))</f>
        <v>【42.22】</v>
      </c>
      <c r="CX6" s="21" t="str">
        <f>IF(CX7="",NA(),CX7)</f>
        <v>-</v>
      </c>
      <c r="CY6" s="21" t="str">
        <f t="shared" ref="CY6:DG6" si="11">IF(CY7="",NA(),CY7)</f>
        <v>-</v>
      </c>
      <c r="CZ6" s="21">
        <f t="shared" si="11"/>
        <v>89.92</v>
      </c>
      <c r="DA6" s="21">
        <f t="shared" si="11"/>
        <v>91.72</v>
      </c>
      <c r="DB6" s="21">
        <f t="shared" si="11"/>
        <v>92.03</v>
      </c>
      <c r="DC6" s="21" t="str">
        <f t="shared" si="11"/>
        <v>-</v>
      </c>
      <c r="DD6" s="21" t="str">
        <f t="shared" si="11"/>
        <v>-</v>
      </c>
      <c r="DE6" s="21">
        <f t="shared" si="11"/>
        <v>84.19</v>
      </c>
      <c r="DF6" s="21">
        <f t="shared" si="11"/>
        <v>84.34</v>
      </c>
      <c r="DG6" s="21">
        <f t="shared" si="11"/>
        <v>88.37</v>
      </c>
      <c r="DH6" s="20" t="str">
        <f>IF(DH7="","",IF(DH7="-","【-】","【"&amp;SUBSTITUTE(TEXT(DH7,"#,##0.00"),"-","△")&amp;"】"))</f>
        <v>【85.67】</v>
      </c>
      <c r="DI6" s="21" t="str">
        <f>IF(DI7="",NA(),DI7)</f>
        <v>-</v>
      </c>
      <c r="DJ6" s="21" t="str">
        <f t="shared" ref="DJ6:DR6" si="12">IF(DJ7="",NA(),DJ7)</f>
        <v>-</v>
      </c>
      <c r="DK6" s="21">
        <f t="shared" si="12"/>
        <v>3.35</v>
      </c>
      <c r="DL6" s="21">
        <f t="shared" si="12"/>
        <v>6.63</v>
      </c>
      <c r="DM6" s="21">
        <f t="shared" si="12"/>
        <v>9.83</v>
      </c>
      <c r="DN6" s="21" t="str">
        <f t="shared" si="12"/>
        <v>-</v>
      </c>
      <c r="DO6" s="21" t="str">
        <f t="shared" si="12"/>
        <v>-</v>
      </c>
      <c r="DP6" s="21">
        <f t="shared" si="12"/>
        <v>21.36</v>
      </c>
      <c r="DQ6" s="21">
        <f t="shared" si="12"/>
        <v>22.79</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0.22</v>
      </c>
      <c r="EO6" s="20" t="str">
        <f>IF(EO7="","",IF(EO7="-","【-】","【"&amp;SUBSTITUTE(TEXT(EO7,"#,##0.00"),"-","△")&amp;"】"))</f>
        <v>【0.13】</v>
      </c>
    </row>
    <row r="7" spans="1:148" s="22" customFormat="1" x14ac:dyDescent="0.2">
      <c r="A7" s="14"/>
      <c r="B7" s="23">
        <v>2022</v>
      </c>
      <c r="C7" s="23">
        <v>32158</v>
      </c>
      <c r="D7" s="23">
        <v>46</v>
      </c>
      <c r="E7" s="23">
        <v>17</v>
      </c>
      <c r="F7" s="23">
        <v>4</v>
      </c>
      <c r="G7" s="23">
        <v>0</v>
      </c>
      <c r="H7" s="23" t="s">
        <v>96</v>
      </c>
      <c r="I7" s="23" t="s">
        <v>97</v>
      </c>
      <c r="J7" s="23" t="s">
        <v>98</v>
      </c>
      <c r="K7" s="23" t="s">
        <v>99</v>
      </c>
      <c r="L7" s="23" t="s">
        <v>100</v>
      </c>
      <c r="M7" s="23" t="s">
        <v>101</v>
      </c>
      <c r="N7" s="24" t="s">
        <v>102</v>
      </c>
      <c r="O7" s="24">
        <v>51.43</v>
      </c>
      <c r="P7" s="24">
        <v>2.17</v>
      </c>
      <c r="Q7" s="24">
        <v>88.75</v>
      </c>
      <c r="R7" s="24">
        <v>3300</v>
      </c>
      <c r="S7" s="24">
        <v>111632</v>
      </c>
      <c r="T7" s="24">
        <v>993.3</v>
      </c>
      <c r="U7" s="24">
        <v>112.38</v>
      </c>
      <c r="V7" s="24">
        <v>2410</v>
      </c>
      <c r="W7" s="24">
        <v>1.78</v>
      </c>
      <c r="X7" s="24">
        <v>1353.93</v>
      </c>
      <c r="Y7" s="24" t="s">
        <v>102</v>
      </c>
      <c r="Z7" s="24" t="s">
        <v>102</v>
      </c>
      <c r="AA7" s="24">
        <v>109.87</v>
      </c>
      <c r="AB7" s="24">
        <v>102.19</v>
      </c>
      <c r="AC7" s="24">
        <v>101.92</v>
      </c>
      <c r="AD7" s="24" t="s">
        <v>102</v>
      </c>
      <c r="AE7" s="24" t="s">
        <v>102</v>
      </c>
      <c r="AF7" s="24">
        <v>105.78</v>
      </c>
      <c r="AG7" s="24">
        <v>106.09</v>
      </c>
      <c r="AH7" s="24">
        <v>101.98</v>
      </c>
      <c r="AI7" s="24">
        <v>104.54</v>
      </c>
      <c r="AJ7" s="24" t="s">
        <v>102</v>
      </c>
      <c r="AK7" s="24" t="s">
        <v>102</v>
      </c>
      <c r="AL7" s="24">
        <v>0</v>
      </c>
      <c r="AM7" s="24">
        <v>0</v>
      </c>
      <c r="AN7" s="24">
        <v>0</v>
      </c>
      <c r="AO7" s="24" t="s">
        <v>102</v>
      </c>
      <c r="AP7" s="24" t="s">
        <v>102</v>
      </c>
      <c r="AQ7" s="24">
        <v>63.96</v>
      </c>
      <c r="AR7" s="24">
        <v>69.42</v>
      </c>
      <c r="AS7" s="24">
        <v>52.27</v>
      </c>
      <c r="AT7" s="24">
        <v>65.930000000000007</v>
      </c>
      <c r="AU7" s="24" t="s">
        <v>102</v>
      </c>
      <c r="AV7" s="24" t="s">
        <v>102</v>
      </c>
      <c r="AW7" s="24">
        <v>27.41</v>
      </c>
      <c r="AX7" s="24">
        <v>23.54</v>
      </c>
      <c r="AY7" s="24">
        <v>23.6</v>
      </c>
      <c r="AZ7" s="24" t="s">
        <v>102</v>
      </c>
      <c r="BA7" s="24" t="s">
        <v>102</v>
      </c>
      <c r="BB7" s="24">
        <v>44.24</v>
      </c>
      <c r="BC7" s="24">
        <v>43.07</v>
      </c>
      <c r="BD7" s="24">
        <v>41.51</v>
      </c>
      <c r="BE7" s="24">
        <v>44.25</v>
      </c>
      <c r="BF7" s="24" t="s">
        <v>102</v>
      </c>
      <c r="BG7" s="24" t="s">
        <v>102</v>
      </c>
      <c r="BH7" s="24">
        <v>2404.92</v>
      </c>
      <c r="BI7" s="24">
        <v>2239.84</v>
      </c>
      <c r="BJ7" s="24">
        <v>2125.1999999999998</v>
      </c>
      <c r="BK7" s="24" t="s">
        <v>102</v>
      </c>
      <c r="BL7" s="24" t="s">
        <v>102</v>
      </c>
      <c r="BM7" s="24">
        <v>1258.43</v>
      </c>
      <c r="BN7" s="24">
        <v>1163.75</v>
      </c>
      <c r="BO7" s="24">
        <v>1160.22</v>
      </c>
      <c r="BP7" s="24">
        <v>1182.1099999999999</v>
      </c>
      <c r="BQ7" s="24" t="s">
        <v>102</v>
      </c>
      <c r="BR7" s="24" t="s">
        <v>102</v>
      </c>
      <c r="BS7" s="24">
        <v>95.23</v>
      </c>
      <c r="BT7" s="24">
        <v>98.3</v>
      </c>
      <c r="BU7" s="24">
        <v>100</v>
      </c>
      <c r="BV7" s="24" t="s">
        <v>102</v>
      </c>
      <c r="BW7" s="24" t="s">
        <v>102</v>
      </c>
      <c r="BX7" s="24">
        <v>73.36</v>
      </c>
      <c r="BY7" s="24">
        <v>72.599999999999994</v>
      </c>
      <c r="BZ7" s="24">
        <v>81.81</v>
      </c>
      <c r="CA7" s="24">
        <v>73.78</v>
      </c>
      <c r="CB7" s="24" t="s">
        <v>102</v>
      </c>
      <c r="CC7" s="24" t="s">
        <v>102</v>
      </c>
      <c r="CD7" s="24">
        <v>174.95</v>
      </c>
      <c r="CE7" s="24">
        <v>170.53</v>
      </c>
      <c r="CF7" s="24">
        <v>168.67</v>
      </c>
      <c r="CG7" s="24" t="s">
        <v>102</v>
      </c>
      <c r="CH7" s="24" t="s">
        <v>102</v>
      </c>
      <c r="CI7" s="24">
        <v>224.88</v>
      </c>
      <c r="CJ7" s="24">
        <v>228.64</v>
      </c>
      <c r="CK7" s="24">
        <v>193.59</v>
      </c>
      <c r="CL7" s="24">
        <v>220.62</v>
      </c>
      <c r="CM7" s="24" t="s">
        <v>102</v>
      </c>
      <c r="CN7" s="24" t="s">
        <v>102</v>
      </c>
      <c r="CO7" s="24" t="s">
        <v>102</v>
      </c>
      <c r="CP7" s="24" t="s">
        <v>102</v>
      </c>
      <c r="CQ7" s="24" t="s">
        <v>102</v>
      </c>
      <c r="CR7" s="24" t="s">
        <v>102</v>
      </c>
      <c r="CS7" s="24" t="s">
        <v>102</v>
      </c>
      <c r="CT7" s="24">
        <v>42.4</v>
      </c>
      <c r="CU7" s="24">
        <v>42.28</v>
      </c>
      <c r="CV7" s="24">
        <v>45.3</v>
      </c>
      <c r="CW7" s="24">
        <v>42.22</v>
      </c>
      <c r="CX7" s="24" t="s">
        <v>102</v>
      </c>
      <c r="CY7" s="24" t="s">
        <v>102</v>
      </c>
      <c r="CZ7" s="24">
        <v>89.92</v>
      </c>
      <c r="DA7" s="24">
        <v>91.72</v>
      </c>
      <c r="DB7" s="24">
        <v>92.03</v>
      </c>
      <c r="DC7" s="24" t="s">
        <v>102</v>
      </c>
      <c r="DD7" s="24" t="s">
        <v>102</v>
      </c>
      <c r="DE7" s="24">
        <v>84.19</v>
      </c>
      <c r="DF7" s="24">
        <v>84.34</v>
      </c>
      <c r="DG7" s="24">
        <v>88.37</v>
      </c>
      <c r="DH7" s="24">
        <v>85.67</v>
      </c>
      <c r="DI7" s="24" t="s">
        <v>102</v>
      </c>
      <c r="DJ7" s="24" t="s">
        <v>102</v>
      </c>
      <c r="DK7" s="24">
        <v>3.35</v>
      </c>
      <c r="DL7" s="24">
        <v>6.63</v>
      </c>
      <c r="DM7" s="24">
        <v>9.83</v>
      </c>
      <c r="DN7" s="24" t="s">
        <v>102</v>
      </c>
      <c r="DO7" s="24" t="s">
        <v>102</v>
      </c>
      <c r="DP7" s="24">
        <v>21.36</v>
      </c>
      <c r="DQ7" s="24">
        <v>22.79</v>
      </c>
      <c r="DR7" s="24">
        <v>32.57</v>
      </c>
      <c r="DS7" s="24">
        <v>28</v>
      </c>
      <c r="DT7" s="24" t="s">
        <v>102</v>
      </c>
      <c r="DU7" s="24" t="s">
        <v>102</v>
      </c>
      <c r="DV7" s="24">
        <v>0</v>
      </c>
      <c r="DW7" s="24">
        <v>0</v>
      </c>
      <c r="DX7" s="24">
        <v>0</v>
      </c>
      <c r="DY7" s="24" t="s">
        <v>102</v>
      </c>
      <c r="DZ7" s="24" t="s">
        <v>102</v>
      </c>
      <c r="EA7" s="24">
        <v>0.01</v>
      </c>
      <c r="EB7" s="24">
        <v>0.01</v>
      </c>
      <c r="EC7" s="24">
        <v>0.04</v>
      </c>
      <c r="ED7" s="24">
        <v>0.03</v>
      </c>
      <c r="EE7" s="24" t="s">
        <v>102</v>
      </c>
      <c r="EF7" s="24" t="s">
        <v>102</v>
      </c>
      <c r="EG7" s="24">
        <v>0</v>
      </c>
      <c r="EH7" s="24">
        <v>0</v>
      </c>
      <c r="EI7" s="24">
        <v>0</v>
      </c>
      <c r="EJ7" s="24" t="s">
        <v>102</v>
      </c>
      <c r="EK7" s="24" t="s">
        <v>102</v>
      </c>
      <c r="EL7" s="24">
        <v>0.39</v>
      </c>
      <c r="EM7" s="24">
        <v>0.1</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ous11541</cp:lastModifiedBy>
  <cp:lastPrinted>2024-01-26T04:17:42Z</cp:lastPrinted>
  <dcterms:created xsi:type="dcterms:W3CDTF">2023-12-12T00:53:47Z</dcterms:created>
  <dcterms:modified xsi:type="dcterms:W3CDTF">2024-01-26T11:14:15Z</dcterms:modified>
  <cp:category>
  </cp:category>
</cp:coreProperties>
</file>