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2001上下水道部経営課\18 庶務\01_調査・報告･照会等\R05年度\Ｒ６_１月回答\0126_【財政課】公営企業に係る経営比較分析表（令和４年度決算）の分析等について（依頼）_20240117\02_報告\"/>
    </mc:Choice>
  </mc:AlternateContent>
  <workbookProtection workbookAlgorithmName="SHA-512" workbookHashValue="N8xx26fadR9H/Iq0MwNU8iQSZnhDjolzZ0D216Wd/E4OYABQaRmEW2YlrvomPnTMpS1Ykk/hF/SXxDHG6u8j3Q==" workbookSaltValue="g244ZkSkZGP5HAi/dyGTOQ==" workbookSpinCount="100000" lockStructure="1"/>
  <bookViews>
    <workbookView xWindow="0" yWindow="0" windowWidth="19200" windowHeight="113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<sst xmlns="http://schemas.openxmlformats.org/spreadsheetml/2006/main" count="228" uniqueCount="114">
  <si>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</si>
  <si>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</si>
  <si>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</si>
  <si>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</si>
  <si>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</si>
  <si>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</si>
  <si>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</si>
  <si>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</si>
  <si>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</si>
  <si>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</si>
  <si>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</si>
  <si>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</si>
  <si>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</si>
  <si>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</si>
  <si>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</si>
  <si>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</si>
  <si>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</si>
  <si>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</si>
  <si>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</si>
  <si>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</si>
  <si>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</si>
  <si>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</si>
  <si>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</si>
  <si>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</si>
  <si>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</si>
  <si>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</si>
  <si>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</si>
  <si>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</si>
  <si>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</si>
  <si>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</si>
  <si>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</si>
  <si>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</si>
  <si>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</si>
  <si>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</si>
  <si>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</si>
  <si>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</si>
  <si>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</si>
  <si>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</si>
  <si>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</si>
  <si>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</si>
  <si>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</si>
  <si>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</si>
  <si>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</si>
  <si>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</si>
  <si>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</si>
  <si>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</si>
  <si>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</si>
  <si>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</si>
  <si>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</si>
  <si>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</si>
  <si>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</si>
  <si>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</si>
  <si>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</si>
  <si>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</si>
  <si>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</si>
  <si>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</si>
  <si>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</si>
  <si>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</si>
  <si>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</si>
  <si>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</si>
  <si>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</si>
  <si>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</si>
  <si>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</si>
  <si>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</si>
  <si>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</si>
  <si>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</si>
  <si>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</si>
  <si>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</si>
  <si>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</si>
  <si>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</si>
  <si>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</si>
  <si>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</si>
  <si>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</si>
  <si>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</si>
  <si>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</si>
  <si>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</si>
  <si>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</si>
  <si>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</si>
  <si>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</si>
  <si>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</si>
  <si>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</si>
  <si>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</si>
  <si>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</si>
  <si>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</si>
  <si>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</si>
  <si>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</si>
  <si>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</si>
  <si>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</si>
  <si>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</si>
  <si>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</si>
  <si>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</si>
  <si>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</si>
  <si>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</si>
  <si>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</si>
  <si>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</si>
  <si>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</si>
  <si>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</si>
  <si>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</si>
  <si>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</si>
  <si>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</si>
  <si>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</si>
  <si>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</si>
  <si>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</si>
  <si>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</si>
  <si>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</si>
  <si>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</si>
  <si>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</si>
  <si>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</si>
  <si>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</si>
  <si>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</si>
  <si>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</si>
  <si>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①経常収支比率は、単年度の収支が黒字である100％以上となっている。
②累積欠損金比率は、累積欠損金が発生していないため0％となっている。
③流動比率は、短期的な債務に対する支払能力を表し100％以上となっているが、類似団体平均値を下回っている。
④企業債残高対給水収益比率は企業債残高規模を表し、類似団体平均値より上回っている。企業債借入の抑制と給水収益の確保が求められる。
⑤料金回収率は、給水に係る費用がどの程度給水収益で賄えているかを表し、旧簡易水道統合の影響により平成27年度より100％を下回っている。水道料金以外の収入に依存せざるを得ない状況が今後も続くと予想されるため、適正な料金収入の確保が求められる。
⑥給水原価は、有収水量１㎥あたりについて、どれだけの費用がかかっているかを表し、類似団体平均値より上回っている。今後も経営基盤の安定強化に取り組んでいく必要がある。
⑦施設利用率は、配水能力に対する平均配水量の割合を表し、平成26年度からの胆沢ダム本格受水の影響で平均値を下回っている。今後、計画的に施設の統廃合等に取り組んでいく必要がある。
⑧有収率は、施設の稼働が収益につながっているか判断するもので、類似団体平均値より下回っており、引き続き水圧適正化、老朽管更新など抜本的な漏水対策に取り組む必要がある。</t>
    <rPh sb="108" eb="110">
      <t>ルイジ</t>
    </rPh>
    <rPh sb="110" eb="112">
      <t>ダンタイ</t>
    </rPh>
    <rPh sb="112" eb="115">
      <t>ヘイキンチ</t>
    </rPh>
    <rPh sb="116" eb="118">
      <t>シタマワ</t>
    </rPh>
    <rPh sb="367" eb="369">
      <t>コンゴ</t>
    </rPh>
    <rPh sb="380" eb="381">
      <t>ト</t>
    </rPh>
    <rPh sb="382" eb="383">
      <t>ク</t>
    </rPh>
    <rPh sb="387" eb="389">
      <t>ヒツヨウ</t>
    </rPh>
    <rPh sb="440" eb="442">
      <t>エイキョウ</t>
    </rPh>
    <rPh sb="443" eb="446">
      <t>ヘイキンチ</t>
    </rPh>
    <rPh sb="447" eb="449">
      <t>シタマワ</t>
    </rPh>
    <rPh sb="454" eb="456">
      <t>コンゴ</t>
    </rPh>
    <rPh sb="457" eb="460">
      <t>ケイカクテキ</t>
    </rPh>
    <rPh sb="461" eb="463">
      <t>シセツ</t>
    </rPh>
    <rPh sb="464" eb="467">
      <t>トウハイゴウ</t>
    </rPh>
    <rPh sb="467" eb="468">
      <t>ナド</t>
    </rPh>
    <rPh sb="469" eb="470">
      <t>ト</t>
    </rPh>
    <rPh sb="471" eb="472">
      <t>ク</t>
    </rPh>
    <rPh sb="476" eb="478">
      <t>ヒツヨウ</t>
    </rPh>
    <phoneticPr fontId="4"/>
  </si>
  <si>
    <t>　採算効率の低い旧簡易水道事業を平成26年度から平成30年度まで段階的に上水道事業へ統合したこともあり、経営の健全性・効率性が類似団体平均値よりも低調となっている。
　平成30年度作成のアセットマネジメント計画に基づき、中長期にわたって投資面と財政面のバランスがとれた水道事業経営を目指すとともに、安全で安心な水道水を安定供給し続けなければならない。</t>
    <rPh sb="1" eb="3">
      <t>サイサン</t>
    </rPh>
    <rPh sb="3" eb="5">
      <t>コウリツ</t>
    </rPh>
    <rPh sb="6" eb="7">
      <t>ヒク</t>
    </rPh>
    <rPh sb="84" eb="86">
      <t>ヘイセイ</t>
    </rPh>
    <rPh sb="88" eb="90">
      <t>ネンド</t>
    </rPh>
    <rPh sb="90" eb="92">
      <t>サクセイ</t>
    </rPh>
    <rPh sb="103" eb="105">
      <t>ケイカク</t>
    </rPh>
    <rPh sb="106" eb="107">
      <t>モト</t>
    </rPh>
    <rPh sb="110" eb="111">
      <t>チュウ</t>
    </rPh>
    <rPh sb="111" eb="113">
      <t>チョウキ</t>
    </rPh>
    <rPh sb="118" eb="120">
      <t>トウシ</t>
    </rPh>
    <rPh sb="120" eb="121">
      <t>メン</t>
    </rPh>
    <rPh sb="122" eb="124">
      <t>ザイセイ</t>
    </rPh>
    <rPh sb="124" eb="125">
      <t>メン</t>
    </rPh>
    <rPh sb="134" eb="136">
      <t>スイドウ</t>
    </rPh>
    <rPh sb="136" eb="138">
      <t>ジギョウ</t>
    </rPh>
    <rPh sb="141" eb="143">
      <t>メザ</t>
    </rPh>
    <phoneticPr fontId="4"/>
  </si>
  <si>
    <t>①有形固定資産減価償却率は、資産の老朽化度合を示し、類似団体平均値より低い傾向となっている。
②管路経年化率は、法定耐用年数を超えた管路延長の割合を表し、類似団体平均値より低いとは言え年々増加していることから、引き続き計画的に老朽管更新を進めていく必要がある。
③管路更新率は当該年度に更新した管路延長の割合を表し、管路経年化率を大きく下回っていることから、引き続き計画的な更新が求められる。</t>
    <rPh sb="14" eb="16">
      <t>シサン</t>
    </rPh>
    <rPh sb="17" eb="20">
      <t>ロウキュウカ</t>
    </rPh>
    <rPh sb="20" eb="22">
      <t>ドア</t>
    </rPh>
    <rPh sb="23" eb="24">
      <t>シメ</t>
    </rPh>
    <rPh sb="35" eb="36">
      <t>ヒク</t>
    </rPh>
    <rPh sb="37" eb="39">
      <t>ケイコウ</t>
    </rPh>
    <rPh sb="81" eb="84">
      <t>ヘイキンチ</t>
    </rPh>
    <rPh sb="86" eb="87">
      <t>ヒク</t>
    </rPh>
    <rPh sb="90" eb="91">
      <t>イ</t>
    </rPh>
    <rPh sb="92" eb="94">
      <t>ネンネン</t>
    </rPh>
    <rPh sb="94" eb="96">
      <t>ゾウカ</t>
    </rPh>
    <rPh sb="119" eb="120">
      <t>スス</t>
    </rPh>
    <rPh sb="124" eb="126">
      <t>ヒツヨウ</t>
    </rPh>
    <rPh sb="158" eb="160">
      <t>カンロ</t>
    </rPh>
    <rPh sb="160" eb="163">
      <t>ケイネンカ</t>
    </rPh>
    <rPh sb="163" eb="164">
      <t>リツ</t>
    </rPh>
    <rPh sb="165" eb="166">
      <t>オオ</t>
    </rPh>
    <rPh sb="168" eb="17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</si>
</sst>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c:v>
                </c:pt>
                <c:pt idx="1">
                  <c:v>0.33</c:v>
                </c:pt>
                <c:pt idx="2">
                  <c:v>0.28999999999999998</c:v>
                </c:pt>
                <c:pt idx="3">
                  <c:v>0.63</c:v>
                </c:pt>
                <c:pt idx="4">
                  <c:v>0.53</c:v>
                </c:pt>
              </c:numCache>
            </c:numRef>
          </c:val>
          <c:extLst>
            <c:ext xmlns:c16="http://schemas.microsoft.com/office/drawing/2014/chart" uri="{C3380CC4-5D6E-409C-BE32-E72D297353CC}">
              <c16:uniqueId val="{00000000-FF5D-404B-9994-E97045DF3D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FF5D-404B-9994-E97045DF3D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60.77</c:v>
                </c:pt>
                <c:pt idx="1">
                  <c:v>54.71</c:v>
                </c:pt>
                <c:pt idx="2">
                  <c:v>54.02</c:v>
                </c:pt>
                <c:pt idx="3">
                  <c:v>52.56</c:v>
                </c:pt>
                <c:pt idx="4">
                  <c:v>51.81</c:v>
                </c:pt>
              </c:numCache>
            </c:numRef>
          </c:val>
          <c:extLst>
            <c:ext xmlns:c16="http://schemas.microsoft.com/office/drawing/2014/chart" uri="{C3380CC4-5D6E-409C-BE32-E72D297353CC}">
              <c16:uniqueId val="{00000000-9B10-4E67-8A85-30C3BCCB19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9B10-4E67-8A85-30C3BCCB19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77.84</c:v>
                </c:pt>
                <c:pt idx="1">
                  <c:v>77.709999999999994</c:v>
                </c:pt>
                <c:pt idx="2">
                  <c:v>79.5</c:v>
                </c:pt>
                <c:pt idx="3">
                  <c:v>81.239999999999995</c:v>
                </c:pt>
                <c:pt idx="4">
                  <c:v>80.97</c:v>
                </c:pt>
              </c:numCache>
            </c:numRef>
          </c:val>
          <c:extLst>
            <c:ext xmlns:c16="http://schemas.microsoft.com/office/drawing/2014/chart" uri="{C3380CC4-5D6E-409C-BE32-E72D297353CC}">
              <c16:uniqueId val="{00000000-87B2-4C42-9A85-6A874D90FB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87B2-4C42-9A85-6A874D90FB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104.95</c:v>
                </c:pt>
                <c:pt idx="1">
                  <c:v>107.7</c:v>
                </c:pt>
                <c:pt idx="2">
                  <c:v>105.79</c:v>
                </c:pt>
                <c:pt idx="3">
                  <c:v>105.55</c:v>
                </c:pt>
                <c:pt idx="4">
                  <c:v>102.09</c:v>
                </c:pt>
              </c:numCache>
            </c:numRef>
          </c:val>
          <c:extLst>
            <c:ext xmlns:c16="http://schemas.microsoft.com/office/drawing/2014/chart" uri="{C3380CC4-5D6E-409C-BE32-E72D297353CC}">
              <c16:uniqueId val="{00000000-F52F-4B0F-8EEB-59AB4837E9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F52F-4B0F-8EEB-59AB4837E9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37.39</c:v>
                </c:pt>
                <c:pt idx="1">
                  <c:v>38.159999999999997</c:v>
                </c:pt>
                <c:pt idx="2">
                  <c:v>39.770000000000003</c:v>
                </c:pt>
                <c:pt idx="3">
                  <c:v>41.34</c:v>
                </c:pt>
                <c:pt idx="4">
                  <c:v>42.42</c:v>
                </c:pt>
              </c:numCache>
            </c:numRef>
          </c:val>
          <c:extLst>
            <c:ext xmlns:c16="http://schemas.microsoft.com/office/drawing/2014/chart" uri="{C3380CC4-5D6E-409C-BE32-E72D297353CC}">
              <c16:uniqueId val="{00000000-182D-4EB1-8443-89544FB5D8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182D-4EB1-8443-89544FB5D8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13.72</c:v>
                </c:pt>
                <c:pt idx="1">
                  <c:v>15.25</c:v>
                </c:pt>
                <c:pt idx="2">
                  <c:v>15.99</c:v>
                </c:pt>
                <c:pt idx="3">
                  <c:v>20.28</c:v>
                </c:pt>
                <c:pt idx="4">
                  <c:v>21.27</c:v>
                </c:pt>
              </c:numCache>
            </c:numRef>
          </c:val>
          <c:extLst>
            <c:ext xmlns:c16="http://schemas.microsoft.com/office/drawing/2014/chart" uri="{C3380CC4-5D6E-409C-BE32-E72D297353CC}">
              <c16:uniqueId val="{00000000-23B4-408C-9336-D7181A9EE9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23B4-408C-9336-D7181A9EE9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40-4ABC-BBA1-0C0DDD9B0B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4840-4ABC-BBA1-0C0DDD9B0B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162.88999999999999</c:v>
                </c:pt>
                <c:pt idx="1">
                  <c:v>174.84</c:v>
                </c:pt>
                <c:pt idx="2">
                  <c:v>175.82</c:v>
                </c:pt>
                <c:pt idx="3">
                  <c:v>172.99</c:v>
                </c:pt>
                <c:pt idx="4">
                  <c:v>166.46</c:v>
                </c:pt>
              </c:numCache>
            </c:numRef>
          </c:val>
          <c:extLst>
            <c:ext xmlns:c16="http://schemas.microsoft.com/office/drawing/2014/chart" uri="{C3380CC4-5D6E-409C-BE32-E72D297353CC}">
              <c16:uniqueId val="{00000000-63AC-46A6-A17F-835D7002D09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63AC-46A6-A17F-835D7002D09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661.28</c:v>
                </c:pt>
                <c:pt idx="1">
                  <c:v>639.98</c:v>
                </c:pt>
                <c:pt idx="2">
                  <c:v>643.04</c:v>
                </c:pt>
                <c:pt idx="3">
                  <c:v>629.4</c:v>
                </c:pt>
                <c:pt idx="4">
                  <c:v>622.16999999999996</c:v>
                </c:pt>
              </c:numCache>
            </c:numRef>
          </c:val>
          <c:extLst>
            <c:ext xmlns:c16="http://schemas.microsoft.com/office/drawing/2014/chart" uri="{C3380CC4-5D6E-409C-BE32-E72D297353CC}">
              <c16:uniqueId val="{00000000-8C20-499B-8608-85E8106504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8C20-499B-8608-85E8106504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83.74</c:v>
                </c:pt>
                <c:pt idx="1">
                  <c:v>85.22</c:v>
                </c:pt>
                <c:pt idx="2">
                  <c:v>80.38</c:v>
                </c:pt>
                <c:pt idx="3">
                  <c:v>82.56</c:v>
                </c:pt>
                <c:pt idx="4">
                  <c:v>80.7</c:v>
                </c:pt>
              </c:numCache>
            </c:numRef>
          </c:val>
          <c:extLst>
            <c:ext xmlns:c16="http://schemas.microsoft.com/office/drawing/2014/chart" uri="{C3380CC4-5D6E-409C-BE32-E72D297353CC}">
              <c16:uniqueId val="{00000000-5353-4E6D-8B7D-6FCB35068D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5353-4E6D-8B7D-6FCB35068D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251.68</c:v>
                </c:pt>
                <c:pt idx="1">
                  <c:v>247.59</c:v>
                </c:pt>
                <c:pt idx="2">
                  <c:v>261.77</c:v>
                </c:pt>
                <c:pt idx="3">
                  <c:v>255.24</c:v>
                </c:pt>
                <c:pt idx="4">
                  <c:v>261.51</c:v>
                </c:pt>
              </c:numCache>
            </c:numRef>
          </c:val>
          <c:extLst>
            <c:ext xmlns:c16="http://schemas.microsoft.com/office/drawing/2014/chart" uri="{C3380CC4-5D6E-409C-BE32-E72D297353CC}">
              <c16:uniqueId val="{00000000-E1B1-43DC-A487-4AE8156409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E1B1-43DC-A487-4AE8156409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奥州市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111632</v>
      </c>
      <c r="AM8" s="45"/>
      <c r="AN8" s="45"/>
      <c r="AO8" s="45"/>
      <c r="AP8" s="45"/>
      <c r="AQ8" s="45"/>
      <c r="AR8" s="45"/>
      <c r="AS8" s="45"/>
      <c r="AT8" s="46">
        <f>データ!$S$6</f>
        <v>993.3</v>
      </c>
      <c r="AU8" s="47"/>
      <c r="AV8" s="47"/>
      <c r="AW8" s="47"/>
      <c r="AX8" s="47"/>
      <c r="AY8" s="47"/>
      <c r="AZ8" s="47"/>
      <c r="BA8" s="47"/>
      <c r="BB8" s="48">
        <f>データ!$T$6</f>
        <v>112.38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58.59</v>
      </c>
      <c r="J10" s="47"/>
      <c r="K10" s="47"/>
      <c r="L10" s="47"/>
      <c r="M10" s="47"/>
      <c r="N10" s="47"/>
      <c r="O10" s="81"/>
      <c r="P10" s="48">
        <f>データ!$P$6</f>
        <v>93.88</v>
      </c>
      <c r="Q10" s="48"/>
      <c r="R10" s="48"/>
      <c r="S10" s="48"/>
      <c r="T10" s="48"/>
      <c r="U10" s="48"/>
      <c r="V10" s="48"/>
      <c r="W10" s="45">
        <f>データ!$Q$6</f>
        <v>3960</v>
      </c>
      <c r="X10" s="45"/>
      <c r="Y10" s="45"/>
      <c r="Z10" s="45"/>
      <c r="AA10" s="45"/>
      <c r="AB10" s="45"/>
      <c r="AC10" s="45"/>
      <c r="AD10" s="2"/>
      <c r="AE10" s="2"/>
      <c r="AF10" s="2"/>
      <c r="AG10" s="2"/>
      <c r="AH10" s="2"/>
      <c r="AI10" s="2"/>
      <c r="AJ10" s="2"/>
      <c r="AK10" s="2"/>
      <c r="AL10" s="45">
        <f>データ!$U$6</f>
        <v>104088</v>
      </c>
      <c r="AM10" s="45"/>
      <c r="AN10" s="45"/>
      <c r="AO10" s="45"/>
      <c r="AP10" s="45"/>
      <c r="AQ10" s="45"/>
      <c r="AR10" s="45"/>
      <c r="AS10" s="45"/>
      <c r="AT10" s="46">
        <f>データ!$V$6</f>
        <v>633.41</v>
      </c>
      <c r="AU10" s="47"/>
      <c r="AV10" s="47"/>
      <c r="AW10" s="47"/>
      <c r="AX10" s="47"/>
      <c r="AY10" s="47"/>
      <c r="AZ10" s="47"/>
      <c r="BA10" s="47"/>
      <c r="BB10" s="48">
        <f>データ!$W$6</f>
        <v>164.33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NxgvQWJTh2q6aGLS2rpN6h1T/US+XSJQzZYiIcvmyAMUWZlhFcp0ZVeeN5qkbfXUyj6oGvaIVL5tBCbHWxXUQ==" saltValue="Pw85SdnLvCS09A+O6zhVj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32158</v>
      </c>
      <c r="D6" s="20">
        <f t="shared" si="3"/>
        <v>46</v>
      </c>
      <c r="E6" s="20">
        <f t="shared" si="3"/>
        <v>1</v>
      </c>
      <c r="F6" s="20">
        <f t="shared" si="3"/>
        <v>0</v>
      </c>
      <c r="G6" s="20">
        <f t="shared" si="3"/>
        <v>1</v>
      </c>
      <c r="H6" s="20" t="str">
        <f t="shared" si="3"/>
        <v>岩手県　奥州市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58.59</v>
      </c>
      <c r="P6" s="21">
        <f t="shared" si="3"/>
        <v>93.88</v>
      </c>
      <c r="Q6" s="21">
        <f t="shared" si="3"/>
        <v>3960</v>
      </c>
      <c r="R6" s="21">
        <f t="shared" si="3"/>
        <v>111632</v>
      </c>
      <c r="S6" s="21">
        <f t="shared" si="3"/>
        <v>993.3</v>
      </c>
      <c r="T6" s="21">
        <f t="shared" si="3"/>
        <v>112.38</v>
      </c>
      <c r="U6" s="21">
        <f t="shared" si="3"/>
        <v>104088</v>
      </c>
      <c r="V6" s="21">
        <f t="shared" si="3"/>
        <v>633.41</v>
      </c>
      <c r="W6" s="21">
        <f t="shared" si="3"/>
        <v>164.33</v>
      </c>
      <c r="X6" s="22">
        <f>IF(X7="",NA(),X7)</f>
        <v>104.95</v>
      </c>
      <c r="Y6" s="22">
        <f t="shared" ref="Y6:AG6" si="4">IF(Y7="",NA(),Y7)</f>
        <v>107.7</v>
      </c>
      <c r="Z6" s="22">
        <f t="shared" si="4"/>
        <v>105.79</v>
      </c>
      <c r="AA6" s="22">
        <f t="shared" si="4"/>
        <v>105.55</v>
      </c>
      <c r="AB6" s="22">
        <f t="shared" si="4"/>
        <v>102.09</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162.88999999999999</v>
      </c>
      <c r="AU6" s="22">
        <f t="shared" ref="AU6:BC6" si="6">IF(AU7="",NA(),AU7)</f>
        <v>174.84</v>
      </c>
      <c r="AV6" s="22">
        <f t="shared" si="6"/>
        <v>175.82</v>
      </c>
      <c r="AW6" s="22">
        <f t="shared" si="6"/>
        <v>172.99</v>
      </c>
      <c r="AX6" s="22">
        <f t="shared" si="6"/>
        <v>166.46</v>
      </c>
      <c r="AY6" s="22">
        <f t="shared" si="6"/>
        <v>335.6</v>
      </c>
      <c r="AZ6" s="22">
        <f t="shared" si="6"/>
        <v>358.91</v>
      </c>
      <c r="BA6" s="22">
        <f t="shared" si="6"/>
        <v>360.96</v>
      </c>
      <c r="BB6" s="22">
        <f t="shared" si="6"/>
        <v>351.29</v>
      </c>
      <c r="BC6" s="22">
        <f t="shared" si="6"/>
        <v>364.24</v>
      </c>
      <c r="BD6" s="21" t="str">
        <f>IF(BD7="","",IF(BD7="-","【-】","【"&amp;SUBSTITUTE(TEXT(BD7,"#,##0.00"),"-","△")&amp;"】"))</f>
        <v>【252.29】</v>
      </c>
      <c r="BE6" s="22">
        <f>IF(BE7="",NA(),BE7)</f>
        <v>661.28</v>
      </c>
      <c r="BF6" s="22">
        <f t="shared" ref="BF6:BN6" si="7">IF(BF7="",NA(),BF7)</f>
        <v>639.98</v>
      </c>
      <c r="BG6" s="22">
        <f t="shared" si="7"/>
        <v>643.04</v>
      </c>
      <c r="BH6" s="22">
        <f t="shared" si="7"/>
        <v>629.4</v>
      </c>
      <c r="BI6" s="22">
        <f t="shared" si="7"/>
        <v>622.16999999999996</v>
      </c>
      <c r="BJ6" s="22">
        <f t="shared" si="7"/>
        <v>258.26</v>
      </c>
      <c r="BK6" s="22">
        <f t="shared" si="7"/>
        <v>247.27</v>
      </c>
      <c r="BL6" s="22">
        <f t="shared" si="7"/>
        <v>239.18</v>
      </c>
      <c r="BM6" s="22">
        <f t="shared" si="7"/>
        <v>236.29</v>
      </c>
      <c r="BN6" s="22">
        <f t="shared" si="7"/>
        <v>238.77</v>
      </c>
      <c r="BO6" s="21" t="str">
        <f>IF(BO7="","",IF(BO7="-","【-】","【"&amp;SUBSTITUTE(TEXT(BO7,"#,##0.00"),"-","△")&amp;"】"))</f>
        <v>【268.07】</v>
      </c>
      <c r="BP6" s="22">
        <f>IF(BP7="",NA(),BP7)</f>
        <v>83.74</v>
      </c>
      <c r="BQ6" s="22">
        <f t="shared" ref="BQ6:BY6" si="8">IF(BQ7="",NA(),BQ7)</f>
        <v>85.22</v>
      </c>
      <c r="BR6" s="22">
        <f t="shared" si="8"/>
        <v>80.38</v>
      </c>
      <c r="BS6" s="22">
        <f t="shared" si="8"/>
        <v>82.56</v>
      </c>
      <c r="BT6" s="22">
        <f t="shared" si="8"/>
        <v>80.7</v>
      </c>
      <c r="BU6" s="22">
        <f t="shared" si="8"/>
        <v>106.07</v>
      </c>
      <c r="BV6" s="22">
        <f t="shared" si="8"/>
        <v>105.34</v>
      </c>
      <c r="BW6" s="22">
        <f t="shared" si="8"/>
        <v>101.89</v>
      </c>
      <c r="BX6" s="22">
        <f t="shared" si="8"/>
        <v>104.33</v>
      </c>
      <c r="BY6" s="22">
        <f t="shared" si="8"/>
        <v>98.85</v>
      </c>
      <c r="BZ6" s="21" t="str">
        <f>IF(BZ7="","",IF(BZ7="-","【-】","【"&amp;SUBSTITUTE(TEXT(BZ7,"#,##0.00"),"-","△")&amp;"】"))</f>
        <v>【97.47】</v>
      </c>
      <c r="CA6" s="22">
        <f>IF(CA7="",NA(),CA7)</f>
        <v>251.68</v>
      </c>
      <c r="CB6" s="22">
        <f t="shared" ref="CB6:CJ6" si="9">IF(CB7="",NA(),CB7)</f>
        <v>247.59</v>
      </c>
      <c r="CC6" s="22">
        <f t="shared" si="9"/>
        <v>261.77</v>
      </c>
      <c r="CD6" s="22">
        <f t="shared" si="9"/>
        <v>255.24</v>
      </c>
      <c r="CE6" s="22">
        <f t="shared" si="9"/>
        <v>261.51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60.77</v>
      </c>
      <c r="CM6" s="22">
        <f t="shared" ref="CM6:CU6" si="10">IF(CM7="",NA(),CM7)</f>
        <v>54.71</v>
      </c>
      <c r="CN6" s="22">
        <f t="shared" si="10"/>
        <v>54.02</v>
      </c>
      <c r="CO6" s="22">
        <f t="shared" si="10"/>
        <v>52.56</v>
      </c>
      <c r="CP6" s="22">
        <f t="shared" si="10"/>
        <v>51.81</v>
      </c>
      <c r="CQ6" s="22">
        <f t="shared" si="10"/>
        <v>62.83</v>
      </c>
      <c r="CR6" s="22">
        <f t="shared" si="10"/>
        <v>62.05</v>
      </c>
      <c r="CS6" s="22">
        <f t="shared" si="10"/>
        <v>63.23</v>
      </c>
      <c r="CT6" s="22">
        <f t="shared" si="10"/>
        <v>62.59</v>
      </c>
      <c r="CU6" s="22">
        <f t="shared" si="10"/>
        <v>61.81</v>
      </c>
      <c r="CV6" s="21" t="str">
        <f>IF(CV7="","",IF(CV7="-","【-】","【"&amp;SUBSTITUTE(TEXT(CV7,"#,##0.00"),"-","△")&amp;"】"))</f>
        <v>【59.97】</v>
      </c>
      <c r="CW6" s="22">
        <f>IF(CW7="",NA(),CW7)</f>
        <v>77.84</v>
      </c>
      <c r="CX6" s="22">
        <f t="shared" ref="CX6:DF6" si="11">IF(CX7="",NA(),CX7)</f>
        <v>77.709999999999994</v>
      </c>
      <c r="CY6" s="22">
        <f t="shared" si="11"/>
        <v>79.5</v>
      </c>
      <c r="CZ6" s="22">
        <f t="shared" si="11"/>
        <v>81.239999999999995</v>
      </c>
      <c r="DA6" s="22">
        <f t="shared" si="11"/>
        <v>80.97</v>
      </c>
      <c r="DB6" s="22">
        <f t="shared" si="11"/>
        <v>88.86</v>
      </c>
      <c r="DC6" s="22">
        <f t="shared" si="11"/>
        <v>89.11</v>
      </c>
      <c r="DD6" s="22">
        <f t="shared" si="11"/>
        <v>89.35</v>
      </c>
      <c r="DE6" s="22">
        <f t="shared" si="11"/>
        <v>89.7</v>
      </c>
      <c r="DF6" s="22">
        <f t="shared" si="11"/>
        <v>89.24</v>
      </c>
      <c r="DG6" s="21" t="str">
        <f>IF(DG7="","",IF(DG7="-","【-】","【"&amp;SUBSTITUTE(TEXT(DG7,"#,##0.00"),"-","△")&amp;"】"))</f>
        <v>【89.76】</v>
      </c>
      <c r="DH6" s="22">
        <f>IF(DH7="",NA(),DH7)</f>
        <v>37.39</v>
      </c>
      <c r="DI6" s="22">
        <f t="shared" ref="DI6:DQ6" si="12">IF(DI7="",NA(),DI7)</f>
        <v>38.159999999999997</v>
      </c>
      <c r="DJ6" s="22">
        <f t="shared" si="12"/>
        <v>39.770000000000003</v>
      </c>
      <c r="DK6" s="22">
        <f t="shared" si="12"/>
        <v>41.34</v>
      </c>
      <c r="DL6" s="22">
        <f t="shared" si="12"/>
        <v>42.42</v>
      </c>
      <c r="DM6" s="22">
        <f t="shared" si="12"/>
        <v>47.89</v>
      </c>
      <c r="DN6" s="22">
        <f t="shared" si="12"/>
        <v>48.69</v>
      </c>
      <c r="DO6" s="22">
        <f t="shared" si="12"/>
        <v>49.62</v>
      </c>
      <c r="DP6" s="22">
        <f t="shared" si="12"/>
        <v>50.5</v>
      </c>
      <c r="DQ6" s="22">
        <f t="shared" si="12"/>
        <v>51.28</v>
      </c>
      <c r="DR6" s="21" t="str">
        <f>IF(DR7="","",IF(DR7="-","【-】","【"&amp;SUBSTITUTE(TEXT(DR7,"#,##0.00"),"-","△")&amp;"】"))</f>
        <v>【51.51】</v>
      </c>
      <c r="DS6" s="22">
        <f>IF(DS7="",NA(),DS7)</f>
        <v>13.72</v>
      </c>
      <c r="DT6" s="22">
        <f t="shared" ref="DT6:EB6" si="13">IF(DT7="",NA(),DT7)</f>
        <v>15.25</v>
      </c>
      <c r="DU6" s="22">
        <f t="shared" si="13"/>
        <v>15.99</v>
      </c>
      <c r="DV6" s="22">
        <f t="shared" si="13"/>
        <v>20.28</v>
      </c>
      <c r="DW6" s="22">
        <f t="shared" si="13"/>
        <v>21.27</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0.3</v>
      </c>
      <c r="EE6" s="22">
        <f t="shared" ref="EE6:EM6" si="14">IF(EE7="",NA(),EE7)</f>
        <v>0.33</v>
      </c>
      <c r="EF6" s="22">
        <f t="shared" si="14"/>
        <v>0.28999999999999998</v>
      </c>
      <c r="EG6" s="22">
        <f t="shared" si="14"/>
        <v>0.63</v>
      </c>
      <c r="EH6" s="22">
        <f t="shared" si="14"/>
        <v>0.53</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32158</v>
      </c>
      <c r="D7" s="24">
        <v>46</v>
      </c>
      <c r="E7" s="24">
        <v>1</v>
      </c>
      <c r="F7" s="24">
        <v>0</v>
      </c>
      <c r="G7" s="24">
        <v>1</v>
      </c>
      <c r="H7" s="24" t="s">
        <v>93</v>
      </c>
      <c r="I7" s="24" t="s">
        <v>94</v>
      </c>
      <c r="J7" s="24" t="s">
        <v>95</v>
      </c>
      <c r="K7" s="24" t="s">
        <v>96</v>
      </c>
      <c r="L7" s="24" t="s">
        <v>97</v>
      </c>
      <c r="M7" s="24" t="s">
        <v>98</v>
      </c>
      <c r="N7" s="25" t="s">
        <v>99</v>
      </c>
      <c r="O7" s="25">
        <v>58.59</v>
      </c>
      <c r="P7" s="25">
        <v>93.88</v>
      </c>
      <c r="Q7" s="25">
        <v>3960</v>
      </c>
      <c r="R7" s="25">
        <v>111632</v>
      </c>
      <c r="S7" s="25">
        <v>993.3</v>
      </c>
      <c r="T7" s="25">
        <v>112.38</v>
      </c>
      <c r="U7" s="25">
        <v>104088</v>
      </c>
      <c r="V7" s="25">
        <v>633.41</v>
      </c>
      <c r="W7" s="25">
        <v>164.33</v>
      </c>
      <c r="X7" s="25">
        <v>104.95</v>
      </c>
      <c r="Y7" s="25">
        <v>107.7</v>
      </c>
      <c r="Z7" s="25">
        <v>105.79</v>
      </c>
      <c r="AA7" s="25">
        <v>105.55</v>
      </c>
      <c r="AB7" s="25">
        <v>102.09</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162.88999999999999</v>
      </c>
      <c r="AU7" s="25">
        <v>174.84</v>
      </c>
      <c r="AV7" s="25">
        <v>175.82</v>
      </c>
      <c r="AW7" s="25">
        <v>172.99</v>
      </c>
      <c r="AX7" s="25">
        <v>166.46</v>
      </c>
      <c r="AY7" s="25">
        <v>335.6</v>
      </c>
      <c r="AZ7" s="25">
        <v>358.91</v>
      </c>
      <c r="BA7" s="25">
        <v>360.96</v>
      </c>
      <c r="BB7" s="25">
        <v>351.29</v>
      </c>
      <c r="BC7" s="25">
        <v>364.24</v>
      </c>
      <c r="BD7" s="25">
        <v>252.29</v>
      </c>
      <c r="BE7" s="25">
        <v>661.28</v>
      </c>
      <c r="BF7" s="25">
        <v>639.98</v>
      </c>
      <c r="BG7" s="25">
        <v>643.04</v>
      </c>
      <c r="BH7" s="25">
        <v>629.4</v>
      </c>
      <c r="BI7" s="25">
        <v>622.16999999999996</v>
      </c>
      <c r="BJ7" s="25">
        <v>258.26</v>
      </c>
      <c r="BK7" s="25">
        <v>247.27</v>
      </c>
      <c r="BL7" s="25">
        <v>239.18</v>
      </c>
      <c r="BM7" s="25">
        <v>236.29</v>
      </c>
      <c r="BN7" s="25">
        <v>238.77</v>
      </c>
      <c r="BO7" s="25">
        <v>268.07</v>
      </c>
      <c r="BP7" s="25">
        <v>83.74</v>
      </c>
      <c r="BQ7" s="25">
        <v>85.22</v>
      </c>
      <c r="BR7" s="25">
        <v>80.38</v>
      </c>
      <c r="BS7" s="25">
        <v>82.56</v>
      </c>
      <c r="BT7" s="25">
        <v>80.7</v>
      </c>
      <c r="BU7" s="25">
        <v>106.07</v>
      </c>
      <c r="BV7" s="25">
        <v>105.34</v>
      </c>
      <c r="BW7" s="25">
        <v>101.89</v>
      </c>
      <c r="BX7" s="25">
        <v>104.33</v>
      </c>
      <c r="BY7" s="25">
        <v>98.85</v>
      </c>
      <c r="BZ7" s="25">
        <v>97.47</v>
      </c>
      <c r="CA7" s="25">
        <v>251.68</v>
      </c>
      <c r="CB7" s="25">
        <v>247.59</v>
      </c>
      <c r="CC7" s="25">
        <v>261.77</v>
      </c>
      <c r="CD7" s="25">
        <v>255.24</v>
      </c>
      <c r="CE7" s="25">
        <v>261.51</v>
      </c>
      <c r="CF7" s="25">
        <v>159.22</v>
      </c>
      <c r="CG7" s="25">
        <v>159.6</v>
      </c>
      <c r="CH7" s="25">
        <v>156.32</v>
      </c>
      <c r="CI7" s="25">
        <v>157.4</v>
      </c>
      <c r="CJ7" s="25">
        <v>162.61000000000001</v>
      </c>
      <c r="CK7" s="25">
        <v>174.75</v>
      </c>
      <c r="CL7" s="25">
        <v>60.77</v>
      </c>
      <c r="CM7" s="25">
        <v>54.71</v>
      </c>
      <c r="CN7" s="25">
        <v>54.02</v>
      </c>
      <c r="CO7" s="25">
        <v>52.56</v>
      </c>
      <c r="CP7" s="25">
        <v>51.81</v>
      </c>
      <c r="CQ7" s="25">
        <v>62.83</v>
      </c>
      <c r="CR7" s="25">
        <v>62.05</v>
      </c>
      <c r="CS7" s="25">
        <v>63.23</v>
      </c>
      <c r="CT7" s="25">
        <v>62.59</v>
      </c>
      <c r="CU7" s="25">
        <v>61.81</v>
      </c>
      <c r="CV7" s="25">
        <v>59.97</v>
      </c>
      <c r="CW7" s="25">
        <v>77.84</v>
      </c>
      <c r="CX7" s="25">
        <v>77.709999999999994</v>
      </c>
      <c r="CY7" s="25">
        <v>79.5</v>
      </c>
      <c r="CZ7" s="25">
        <v>81.239999999999995</v>
      </c>
      <c r="DA7" s="25">
        <v>80.97</v>
      </c>
      <c r="DB7" s="25">
        <v>88.86</v>
      </c>
      <c r="DC7" s="25">
        <v>89.11</v>
      </c>
      <c r="DD7" s="25">
        <v>89.35</v>
      </c>
      <c r="DE7" s="25">
        <v>89.7</v>
      </c>
      <c r="DF7" s="25">
        <v>89.24</v>
      </c>
      <c r="DG7" s="25">
        <v>89.76</v>
      </c>
      <c r="DH7" s="25">
        <v>37.39</v>
      </c>
      <c r="DI7" s="25">
        <v>38.159999999999997</v>
      </c>
      <c r="DJ7" s="25">
        <v>39.770000000000003</v>
      </c>
      <c r="DK7" s="25">
        <v>41.34</v>
      </c>
      <c r="DL7" s="25">
        <v>42.42</v>
      </c>
      <c r="DM7" s="25">
        <v>47.89</v>
      </c>
      <c r="DN7" s="25">
        <v>48.69</v>
      </c>
      <c r="DO7" s="25">
        <v>49.62</v>
      </c>
      <c r="DP7" s="25">
        <v>50.5</v>
      </c>
      <c r="DQ7" s="25">
        <v>51.28</v>
      </c>
      <c r="DR7" s="25">
        <v>51.51</v>
      </c>
      <c r="DS7" s="25">
        <v>13.72</v>
      </c>
      <c r="DT7" s="25">
        <v>15.25</v>
      </c>
      <c r="DU7" s="25">
        <v>15.99</v>
      </c>
      <c r="DV7" s="25">
        <v>20.28</v>
      </c>
      <c r="DW7" s="25">
        <v>21.27</v>
      </c>
      <c r="DX7" s="25">
        <v>16.899999999999999</v>
      </c>
      <c r="DY7" s="25">
        <v>18.260000000000002</v>
      </c>
      <c r="DZ7" s="25">
        <v>19.510000000000002</v>
      </c>
      <c r="EA7" s="25">
        <v>21.19</v>
      </c>
      <c r="EB7" s="25">
        <v>22.64</v>
      </c>
      <c r="EC7" s="25">
        <v>23.75</v>
      </c>
      <c r="ED7" s="25">
        <v>0.3</v>
      </c>
      <c r="EE7" s="25">
        <v>0.33</v>
      </c>
      <c r="EF7" s="25">
        <v>0.28999999999999998</v>
      </c>
      <c r="EG7" s="25">
        <v>0.63</v>
      </c>
      <c r="EH7" s="25">
        <v>0.53</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ous11066</cp:lastModifiedBy>
  <cp:lastPrinted>2024-01-24T08:08:17Z</cp:lastPrinted>
  <dcterms:created xsi:type="dcterms:W3CDTF">2023-12-05T00:48:11Z</dcterms:created>
  <dcterms:modified xsi:type="dcterms:W3CDTF">2024-01-24T08:08:20Z</dcterms:modified>
  <cp:category>
  </cp:category>
</cp:coreProperties>
</file>