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40116〆0130公営企業に係る経営比較分析表（令和４年度決算）の分析等について\提出用\"/>
    </mc:Choice>
  </mc:AlternateContent>
  <workbookProtection workbookAlgorithmName="SHA-512" workbookHashValue="RKjE5obp0t9ePtGW+KNGW4cQ4Vrzym8eiOfTiaTAGWrDcCguL2MA4ekNH1RL9IC9dgvL/LSIccl4oLn7alZd/A==" workbookSaltValue="sHhULpzIV3IvNtKGtT/s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<sst xmlns="http://schemas.openxmlformats.org/spreadsheetml/2006/main" count="275" uniqueCount="117">
  <si>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</si>
  <si>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</si>
  <si>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</si>
  <si>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</si>
  <si>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</si>
  <si>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</si>
  <si>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</si>
  <si>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</si>
  <si>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</si>
  <si>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</si>
  <si>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</si>
  <si>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</si>
  <si>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</si>
  <si>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</si>
  <si>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</si>
  <si>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</si>
  <si>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</si>
  <si>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</si>
  <si>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</si>
  <si>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</si>
  <si>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</si>
  <si>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</si>
  <si>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</si>
  <si>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</si>
  <si>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</si>
  <si>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</si>
  <si>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</si>
  <si>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</si>
  <si>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</si>
  <si>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</si>
  <si>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</si>
  <si>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</si>
  <si>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</si>
  <si>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</si>
  <si>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</si>
  <si>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</si>
  <si>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</si>
  <si>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</si>
  <si>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</si>
  <si>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</si>
  <si>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</si>
  <si>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</si>
  <si>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</si>
  <si>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</si>
  <si>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</si>
  <si>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</si>
  <si>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</si>
  <si>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</si>
  <si>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</si>
  <si>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</si>
  <si>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</si>
  <si>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</si>
  <si>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</si>
  <si>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</si>
  <si>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</si>
  <si>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</si>
  <si>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</si>
  <si>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</si>
  <si>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</si>
  <si>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</si>
  <si>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</si>
  <si>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</si>
  <si>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</si>
  <si>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</si>
  <si>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</si>
  <si>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</si>
  <si>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</si>
  <si>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</si>
  <si>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</si>
  <si>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</si>
  <si>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</si>
  <si>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</si>
  <si>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</si>
  <si>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</si>
  <si>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</si>
  <si>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</si>
  <si>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</si>
  <si>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</si>
  <si>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</si>
  <si>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</si>
  <si>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</si>
  <si>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</si>
  <si>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</si>
  <si>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</si>
  <si>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</si>
  <si>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</si>
  <si>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</si>
  <si>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</si>
  <si>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</si>
  <si>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</si>
  <si>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</si>
  <si>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</si>
  <si>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</si>
  <si>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</si>
  <si>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</si>
  <si>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</si>
  <si>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</si>
  <si>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</si>
  <si>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</si>
  <si>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</si>
  <si>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</si>
  <si>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</si>
  <si>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</si>
  <si>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</si>
  <si>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</si>
  <si>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</si>
  <si>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</si>
  <si>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</si>
  <si>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</si>
  <si>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</si>
  <si>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</si>
  <si>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</si>
  <si>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</si>
  <si>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</si>
  <si>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令和２年度に地方公営企業法を適用し、経営指標に変化が生じて３年目が経過した。特定環境保全公共下水道事業は概成している。
　令和４年度は、維持管理手法を見直したほか（施設維持管理業務の常勤日数を週３日に減、複数年契約の実施）、加入戸数が微増し⑧水洗化率も微増したものの、電気料金高騰による施設動力費の急増に伴い、維持管理手法見直しの効果が相殺された結果となり、⑤経費回収率及び⑥汚水処理原価を改善させるまでには至らなかった。①経常収支比率は100％を超えているものの、⑤経費回収率は100％未満となっており、一般会計繰入金に依存した経営状況となっている。
　また、類似団体平均値と比較しても、⑤経費回収率及び⑦施設使用率は低く、⑥汚水処理原価は高い。本事業の処理区域は、市内でも特に人口減少が進んでいる地区であり、今後においては水洗化人口の減少も見込まれる。一方では施設の維持管理費（修繕費等）及び汚水処理費（動力費、薬品費等）の増加が見込まれる。
　安定した事業経営の実現に向けて、今後も経費の更なる抑制に努める。</t>
    <rPh sb="82" eb="84">
      <t>シセツ</t>
    </rPh>
    <rPh sb="102" eb="104">
      <t>フクスウ</t>
    </rPh>
    <rPh sb="104" eb="105">
      <t>ネン</t>
    </rPh>
    <rPh sb="105" eb="107">
      <t>ケイヤク</t>
    </rPh>
    <rPh sb="108" eb="110">
      <t>ジッシ</t>
    </rPh>
    <rPh sb="112" eb="114">
      <t>カニュウ</t>
    </rPh>
    <rPh sb="114" eb="116">
      <t>コスウ</t>
    </rPh>
    <rPh sb="117" eb="119">
      <t>ビゾウ</t>
    </rPh>
    <rPh sb="121" eb="124">
      <t>スイセンカ</t>
    </rPh>
    <rPh sb="124" eb="125">
      <t>リツ</t>
    </rPh>
    <rPh sb="126" eb="128">
      <t>ビゾウ</t>
    </rPh>
    <rPh sb="168" eb="170">
      <t>ソウサイ</t>
    </rPh>
    <rPh sb="180" eb="182">
      <t>ケイヒ</t>
    </rPh>
    <rPh sb="182" eb="184">
      <t>カイシュウ</t>
    </rPh>
    <rPh sb="184" eb="185">
      <t>リツ</t>
    </rPh>
    <rPh sb="185" eb="186">
      <t>オヨ</t>
    </rPh>
    <rPh sb="188" eb="190">
      <t>オスイ</t>
    </rPh>
    <rPh sb="190" eb="192">
      <t>ショリ</t>
    </rPh>
    <rPh sb="192" eb="194">
      <t>ゲンカ</t>
    </rPh>
    <rPh sb="195" eb="197">
      <t>カイゼン</t>
    </rPh>
    <rPh sb="204" eb="205">
      <t>イタ</t>
    </rPh>
    <rPh sb="244" eb="246">
      <t>ミマン</t>
    </rPh>
    <phoneticPr fontId="4"/>
  </si>
  <si>
    <t>令和２年度の地方公営企業法適用に伴い、①有形固定資産減価償却率及び②管渠老朽化率が示された。①は法適用３年目であるため少ない率となっているが、実際には法定耐用年数に近い資産もある。
　本事業は供用開始から16年が経過しており、全体的には管渠の更新が必要な段階ではない。③管渠改善率は０％のままである。しかし、処理場の機械及び装置の中には法定耐用年数が到来しているものもあり、設備修繕が増加傾向にある。今後において設備修繕の更なる増加が見込まれる。
　令和３年度よりストックマネジメント（施設更新計画）に基づく取組みを進めている。今後においては、計画に基づき効率的な更新による更新費用の平準化を進める。</t>
    <rPh sb="118" eb="120">
      <t>カンキョ</t>
    </rPh>
    <rPh sb="192" eb="194">
      <t>ゾウカ</t>
    </rPh>
    <rPh sb="194" eb="196">
      <t>ケイコウ</t>
    </rPh>
    <rPh sb="251" eb="252">
      <t>モト</t>
    </rPh>
    <rPh sb="258" eb="259">
      <t>スス</t>
    </rPh>
    <phoneticPr fontId="4"/>
  </si>
  <si>
    <t>本事業は概成となっているが、使用料収入の少なさと相まって、④企業債残高対事業規模比率は、類似団体平均値よりも大幅に高い水準にある。平成20年以降借入れがないことから、企業債残高は減少しているが、更新との調整を図りながら、類似団体平均値に近づけるよう努める。
　また、事業の見直しにより令和２年度と比べて経費回収率（１の⑤）が改善しつつあるものの、100％未満であり、厳しい経営状況が続いている。
　安定経営と施設更新のバランスが求められることから、管理手法等の見直し、適正な使用料及び一般会計繰入金のあり方に関する検討のほか、⑦施設利用率向上のため加入促進を継続して実施する。
　以上の状況を踏まえ、令和５年度には経営戦略（改訂版）を策定する予定としている。策定作業の中で財政シミュレーションを行い、適正水準による使用料収入の確保を検討する。</t>
    <rPh sb="14" eb="17">
      <t>シヨウリョウ</t>
    </rPh>
    <rPh sb="17" eb="19">
      <t>シュウニュウ</t>
    </rPh>
    <rPh sb="20" eb="21">
      <t>スク</t>
    </rPh>
    <rPh sb="24" eb="25">
      <t>アイ</t>
    </rPh>
    <rPh sb="133" eb="135">
      <t>ジギョウ</t>
    </rPh>
    <rPh sb="136" eb="138">
      <t>ミナオ</t>
    </rPh>
    <rPh sb="142" eb="144">
      <t>レイワ</t>
    </rPh>
    <rPh sb="145" eb="146">
      <t>ネン</t>
    </rPh>
    <rPh sb="146" eb="147">
      <t>ド</t>
    </rPh>
    <rPh sb="148" eb="149">
      <t>クラ</t>
    </rPh>
    <rPh sb="162" eb="164">
      <t>カイゼン</t>
    </rPh>
    <rPh sb="177" eb="179">
      <t>ミマン</t>
    </rPh>
    <rPh sb="191" eb="192">
      <t>ツヅ</t>
    </rPh>
    <rPh sb="264" eb="266">
      <t>シセツ</t>
    </rPh>
    <rPh sb="266" eb="268">
      <t>リヨウ</t>
    </rPh>
    <rPh sb="268" eb="269">
      <t>リツ</t>
    </rPh>
    <rPh sb="269" eb="271">
      <t>コウジョウ</t>
    </rPh>
    <rPh sb="274" eb="276">
      <t>カニュウ</t>
    </rPh>
    <rPh sb="290" eb="292">
      <t>イジョウ</t>
    </rPh>
    <rPh sb="293" eb="295">
      <t>ジョウキョウ</t>
    </rPh>
    <rPh sb="300" eb="302">
      <t>レイワ</t>
    </rPh>
    <rPh sb="303" eb="304">
      <t>ネン</t>
    </rPh>
    <rPh sb="304" eb="305">
      <t>ド</t>
    </rPh>
    <rPh sb="307" eb="309">
      <t>ケイエイ</t>
    </rPh>
    <rPh sb="309" eb="311">
      <t>センリャク</t>
    </rPh>
    <rPh sb="312" eb="315">
      <t>カイテイバン</t>
    </rPh>
    <rPh sb="317" eb="319">
      <t>サクテイ</t>
    </rPh>
    <rPh sb="321" eb="323">
      <t>ヨテイ</t>
    </rPh>
    <rPh sb="329" eb="331">
      <t>サクテイ</t>
    </rPh>
    <rPh sb="331" eb="333">
      <t>サギョウ</t>
    </rPh>
    <rPh sb="334" eb="335">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</si>
</sst>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61-4B3E-9512-810ECAEAF8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c:v>
                </c:pt>
                <c:pt idx="4">
                  <c:v>0.08</c:v>
                </c:pt>
              </c:numCache>
            </c:numRef>
          </c:val>
          <c:smooth val="0"/>
          <c:extLst>
            <c:ext xmlns:c16="http://schemas.microsoft.com/office/drawing/2014/chart" uri="{C3380CC4-5D6E-409C-BE32-E72D297353CC}">
              <c16:uniqueId val="{00000001-EB61-4B3E-9512-810ECAEAF8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30.57</c:v>
                </c:pt>
                <c:pt idx="3">
                  <c:v>31.86</c:v>
                </c:pt>
                <c:pt idx="4">
                  <c:v>30</c:v>
                </c:pt>
              </c:numCache>
            </c:numRef>
          </c:val>
          <c:extLst>
            <c:ext xmlns:c16="http://schemas.microsoft.com/office/drawing/2014/chart" uri="{C3380CC4-5D6E-409C-BE32-E72D297353CC}">
              <c16:uniqueId val="{00000000-AC7E-4C3A-A888-78D01EAFA6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42.28</c:v>
                </c:pt>
                <c:pt idx="4">
                  <c:v>41.06</c:v>
                </c:pt>
              </c:numCache>
            </c:numRef>
          </c:val>
          <c:smooth val="0"/>
          <c:extLst>
            <c:ext xmlns:c16="http://schemas.microsoft.com/office/drawing/2014/chart" uri="{C3380CC4-5D6E-409C-BE32-E72D297353CC}">
              <c16:uniqueId val="{00000001-AC7E-4C3A-A888-78D01EAFA6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78.27</c:v>
                </c:pt>
                <c:pt idx="3">
                  <c:v>81.34</c:v>
                </c:pt>
                <c:pt idx="4">
                  <c:v>82.63</c:v>
                </c:pt>
              </c:numCache>
            </c:numRef>
          </c:val>
          <c:extLst>
            <c:ext xmlns:c16="http://schemas.microsoft.com/office/drawing/2014/chart" uri="{C3380CC4-5D6E-409C-BE32-E72D297353CC}">
              <c16:uniqueId val="{00000000-284F-45A6-B695-2A83B3F75B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84.34</c:v>
                </c:pt>
                <c:pt idx="4">
                  <c:v>84.34</c:v>
                </c:pt>
              </c:numCache>
            </c:numRef>
          </c:val>
          <c:smooth val="0"/>
          <c:extLst>
            <c:ext xmlns:c16="http://schemas.microsoft.com/office/drawing/2014/chart" uri="{C3380CC4-5D6E-409C-BE32-E72D297353CC}">
              <c16:uniqueId val="{00000001-284F-45A6-B695-2A83B3F75B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111.15</c:v>
                </c:pt>
                <c:pt idx="3">
                  <c:v>112.96</c:v>
                </c:pt>
                <c:pt idx="4">
                  <c:v>127.58</c:v>
                </c:pt>
              </c:numCache>
            </c:numRef>
          </c:val>
          <c:extLst>
            <c:ext xmlns:c16="http://schemas.microsoft.com/office/drawing/2014/chart" uri="{C3380CC4-5D6E-409C-BE32-E72D297353CC}">
              <c16:uniqueId val="{00000000-22FC-4EEC-8EB4-BB6A603208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106.09</c:v>
                </c:pt>
                <c:pt idx="4">
                  <c:v>106.44</c:v>
                </c:pt>
              </c:numCache>
            </c:numRef>
          </c:val>
          <c:smooth val="0"/>
          <c:extLst>
            <c:ext xmlns:c16="http://schemas.microsoft.com/office/drawing/2014/chart" uri="{C3380CC4-5D6E-409C-BE32-E72D297353CC}">
              <c16:uniqueId val="{00000001-22FC-4EEC-8EB4-BB6A603208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3.59</c:v>
                </c:pt>
                <c:pt idx="3">
                  <c:v>7.18</c:v>
                </c:pt>
                <c:pt idx="4">
                  <c:v>10.76</c:v>
                </c:pt>
              </c:numCache>
            </c:numRef>
          </c:val>
          <c:extLst>
            <c:ext xmlns:c16="http://schemas.microsoft.com/office/drawing/2014/chart" uri="{C3380CC4-5D6E-409C-BE32-E72D297353CC}">
              <c16:uniqueId val="{00000000-2310-40A5-90B3-20B93D3A8B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22.79</c:v>
                </c:pt>
                <c:pt idx="4">
                  <c:v>24.8</c:v>
                </c:pt>
              </c:numCache>
            </c:numRef>
          </c:val>
          <c:smooth val="0"/>
          <c:extLst>
            <c:ext xmlns:c16="http://schemas.microsoft.com/office/drawing/2014/chart" uri="{C3380CC4-5D6E-409C-BE32-E72D297353CC}">
              <c16:uniqueId val="{00000001-2310-40A5-90B3-20B93D3A8B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AE-4724-81F0-433BCEC22C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0.02</c:v>
                </c:pt>
              </c:numCache>
            </c:numRef>
          </c:val>
          <c:smooth val="0"/>
          <c:extLst>
            <c:ext xmlns:c16="http://schemas.microsoft.com/office/drawing/2014/chart" uri="{C3380CC4-5D6E-409C-BE32-E72D297353CC}">
              <c16:uniqueId val="{00000001-60AE-4724-81F0-433BCEC22C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4A-4E70-9622-BC48DC8C45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69.42</c:v>
                </c:pt>
                <c:pt idx="4">
                  <c:v>72.86</c:v>
                </c:pt>
              </c:numCache>
            </c:numRef>
          </c:val>
          <c:smooth val="0"/>
          <c:extLst>
            <c:ext xmlns:c16="http://schemas.microsoft.com/office/drawing/2014/chart" uri="{C3380CC4-5D6E-409C-BE32-E72D297353CC}">
              <c16:uniqueId val="{00000001-074A-4E70-9622-BC48DC8C45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18.02</c:v>
                </c:pt>
                <c:pt idx="3">
                  <c:v>49.71</c:v>
                </c:pt>
                <c:pt idx="4">
                  <c:v>105.32</c:v>
                </c:pt>
              </c:numCache>
            </c:numRef>
          </c:val>
          <c:extLst>
            <c:ext xmlns:c16="http://schemas.microsoft.com/office/drawing/2014/chart" uri="{C3380CC4-5D6E-409C-BE32-E72D297353CC}">
              <c16:uniqueId val="{00000000-3155-4AA1-8A14-4B16C86710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43.07</c:v>
                </c:pt>
                <c:pt idx="4">
                  <c:v>45.42</c:v>
                </c:pt>
              </c:numCache>
            </c:numRef>
          </c:val>
          <c:smooth val="0"/>
          <c:extLst>
            <c:ext xmlns:c16="http://schemas.microsoft.com/office/drawing/2014/chart" uri="{C3380CC4-5D6E-409C-BE32-E72D297353CC}">
              <c16:uniqueId val="{00000001-3155-4AA1-8A14-4B16C86710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2746.32</c:v>
                </c:pt>
                <c:pt idx="3">
                  <c:v>2567.36</c:v>
                </c:pt>
                <c:pt idx="4">
                  <c:v>2403.0700000000002</c:v>
                </c:pt>
              </c:numCache>
            </c:numRef>
          </c:val>
          <c:extLst>
            <c:ext xmlns:c16="http://schemas.microsoft.com/office/drawing/2014/chart" uri="{C3380CC4-5D6E-409C-BE32-E72D297353CC}">
              <c16:uniqueId val="{00000000-48D1-455C-8780-DEA26F3A5C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1163.75</c:v>
                </c:pt>
                <c:pt idx="4">
                  <c:v>1195.47</c:v>
                </c:pt>
              </c:numCache>
            </c:numRef>
          </c:val>
          <c:smooth val="0"/>
          <c:extLst>
            <c:ext xmlns:c16="http://schemas.microsoft.com/office/drawing/2014/chart" uri="{C3380CC4-5D6E-409C-BE32-E72D297353CC}">
              <c16:uniqueId val="{00000001-48D1-455C-8780-DEA26F3A5C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35.68</c:v>
                </c:pt>
                <c:pt idx="3">
                  <c:v>37.51</c:v>
                </c:pt>
                <c:pt idx="4">
                  <c:v>37.090000000000003</c:v>
                </c:pt>
              </c:numCache>
            </c:numRef>
          </c:val>
          <c:extLst>
            <c:ext xmlns:c16="http://schemas.microsoft.com/office/drawing/2014/chart" uri="{C3380CC4-5D6E-409C-BE32-E72D297353CC}">
              <c16:uniqueId val="{00000000-9E57-43AA-A72D-217D5AC7D5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72.599999999999994</c:v>
                </c:pt>
                <c:pt idx="4">
                  <c:v>69.430000000000007</c:v>
                </c:pt>
              </c:numCache>
            </c:numRef>
          </c:val>
          <c:smooth val="0"/>
          <c:extLst>
            <c:ext xmlns:c16="http://schemas.microsoft.com/office/drawing/2014/chart" uri="{C3380CC4-5D6E-409C-BE32-E72D297353CC}">
              <c16:uniqueId val="{00000001-9E57-43AA-A72D-217D5AC7D5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409.63</c:v>
                </c:pt>
                <c:pt idx="3">
                  <c:v>400.87</c:v>
                </c:pt>
                <c:pt idx="4">
                  <c:v>409.12</c:v>
                </c:pt>
              </c:numCache>
            </c:numRef>
          </c:val>
          <c:extLst>
            <c:ext xmlns:c16="http://schemas.microsoft.com/office/drawing/2014/chart" uri="{C3380CC4-5D6E-409C-BE32-E72D297353CC}">
              <c16:uniqueId val="{00000000-677A-470A-87E0-F2D382EB5E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228.64</c:v>
                </c:pt>
                <c:pt idx="4">
                  <c:v>239.46</c:v>
                </c:pt>
              </c:numCache>
            </c:numRef>
          </c:val>
          <c:smooth val="0"/>
          <c:extLst>
            <c:ext xmlns:c16="http://schemas.microsoft.com/office/drawing/2014/chart" uri="{C3380CC4-5D6E-409C-BE32-E72D297353CC}">
              <c16:uniqueId val="{00000001-677A-470A-87E0-F2D382EB5E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八幡平市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23975</v>
      </c>
      <c r="AM8" s="42"/>
      <c r="AN8" s="42"/>
      <c r="AO8" s="42"/>
      <c r="AP8" s="42"/>
      <c r="AQ8" s="42"/>
      <c r="AR8" s="42"/>
      <c r="AS8" s="42"/>
      <c r="AT8" s="35">
        <f>データ!T6</f>
        <v>862.3</v>
      </c>
      <c r="AU8" s="35"/>
      <c r="AV8" s="35"/>
      <c r="AW8" s="35"/>
      <c r="AX8" s="35"/>
      <c r="AY8" s="35"/>
      <c r="AZ8" s="35"/>
      <c r="BA8" s="35"/>
      <c r="BB8" s="35">
        <f>データ!U6</f>
        <v>27.8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v>
      </c>
      <c r="J10" s="35"/>
      <c r="K10" s="35"/>
      <c r="L10" s="35"/>
      <c r="M10" s="35"/>
      <c r="N10" s="35"/>
      <c r="O10" s="35"/>
      <c r="P10" s="35">
        <f>データ!P6</f>
        <v>4.1900000000000004</v>
      </c>
      <c r="Q10" s="35"/>
      <c r="R10" s="35"/>
      <c r="S10" s="35"/>
      <c r="T10" s="35"/>
      <c r="U10" s="35"/>
      <c r="V10" s="35"/>
      <c r="W10" s="35">
        <f>データ!Q6</f>
        <v>98.05</v>
      </c>
      <c r="X10" s="35"/>
      <c r="Y10" s="35"/>
      <c r="Z10" s="35"/>
      <c r="AA10" s="35"/>
      <c r="AB10" s="35"/>
      <c r="AC10" s="35"/>
      <c r="AD10" s="42">
        <f>データ!R6</f>
        <v>2860</v>
      </c>
      <c r="AE10" s="42"/>
      <c r="AF10" s="42"/>
      <c r="AG10" s="42"/>
      <c r="AH10" s="42"/>
      <c r="AI10" s="42"/>
      <c r="AJ10" s="42"/>
      <c r="AK10" s="2"/>
      <c r="AL10" s="42">
        <f>データ!V6</f>
        <v>996</v>
      </c>
      <c r="AM10" s="42"/>
      <c r="AN10" s="42"/>
      <c r="AO10" s="42"/>
      <c r="AP10" s="42"/>
      <c r="AQ10" s="42"/>
      <c r="AR10" s="42"/>
      <c r="AS10" s="42"/>
      <c r="AT10" s="35">
        <f>データ!W6</f>
        <v>0.56999999999999995</v>
      </c>
      <c r="AU10" s="35"/>
      <c r="AV10" s="35"/>
      <c r="AW10" s="35"/>
      <c r="AX10" s="35"/>
      <c r="AY10" s="35"/>
      <c r="AZ10" s="35"/>
      <c r="BA10" s="35"/>
      <c r="BB10" s="35">
        <f>データ!X6</f>
        <v>1747.37</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7LXlZIEaLo/zcMHQ63J3iFHU2HH7YEFpR68f3S7WpM1U9y+8OY1e1M3cj3MTZhT3hw4RqPV5uuYBN7KlTdZXRw==" saltValue="zmFBObIVuvdpbLEvDj2A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32140</v>
      </c>
      <c r="D6" s="19">
        <f t="shared" si="3"/>
        <v>46</v>
      </c>
      <c r="E6" s="19">
        <f t="shared" si="3"/>
        <v>17</v>
      </c>
      <c r="F6" s="19">
        <f t="shared" si="3"/>
        <v>4</v>
      </c>
      <c r="G6" s="19">
        <f t="shared" si="3"/>
        <v>0</v>
      </c>
      <c r="H6" s="19" t="str">
        <f t="shared" si="3"/>
        <v>岩手県　八幡平市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72</v>
      </c>
      <c r="P6" s="20">
        <f t="shared" si="3"/>
        <v>4.1900000000000004</v>
      </c>
      <c r="Q6" s="20">
        <f t="shared" si="3"/>
        <v>98.05</v>
      </c>
      <c r="R6" s="20">
        <f t="shared" si="3"/>
        <v>2860</v>
      </c>
      <c r="S6" s="20">
        <f t="shared" si="3"/>
        <v>23975</v>
      </c>
      <c r="T6" s="20">
        <f t="shared" si="3"/>
        <v>862.3</v>
      </c>
      <c r="U6" s="20">
        <f t="shared" si="3"/>
        <v>27.8</v>
      </c>
      <c r="V6" s="20">
        <f t="shared" si="3"/>
        <v>996</v>
      </c>
      <c r="W6" s="20">
        <f t="shared" si="3"/>
        <v>0.56999999999999995</v>
      </c>
      <c r="X6" s="20">
        <f t="shared" si="3"/>
        <v>1747.37</v>
      </c>
      <c r="Y6" s="21" t="str">
        <f>IF(Y7="",NA(),Y7)</f>
        <v>-</v>
      </c>
      <c r="Z6" s="21" t="str">
        <f t="shared" ref="Z6:AH6" si="4">IF(Z7="",NA(),Z7)</f>
        <v>-</v>
      </c>
      <c r="AA6" s="21">
        <f t="shared" si="4"/>
        <v>111.15</v>
      </c>
      <c r="AB6" s="21">
        <f t="shared" si="4"/>
        <v>112.96</v>
      </c>
      <c r="AC6" s="21">
        <f t="shared" si="4"/>
        <v>127.58</v>
      </c>
      <c r="AD6" s="21" t="str">
        <f t="shared" si="4"/>
        <v>-</v>
      </c>
      <c r="AE6" s="21" t="str">
        <f t="shared" si="4"/>
        <v>-</v>
      </c>
      <c r="AF6" s="21">
        <f t="shared" si="4"/>
        <v>100.3</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254.91</v>
      </c>
      <c r="AR6" s="21">
        <f t="shared" si="5"/>
        <v>69.42</v>
      </c>
      <c r="AS6" s="21">
        <f t="shared" si="5"/>
        <v>72.86</v>
      </c>
      <c r="AT6" s="20" t="str">
        <f>IF(AT7="","",IF(AT7="-","【-】","【"&amp;SUBSTITUTE(TEXT(AT7,"#,##0.00"),"-","△")&amp;"】"))</f>
        <v>【65.93】</v>
      </c>
      <c r="AU6" s="21" t="str">
        <f>IF(AU7="",NA(),AU7)</f>
        <v>-</v>
      </c>
      <c r="AV6" s="21" t="str">
        <f t="shared" ref="AV6:BD6" si="6">IF(AV7="",NA(),AV7)</f>
        <v>-</v>
      </c>
      <c r="AW6" s="21">
        <f t="shared" si="6"/>
        <v>18.02</v>
      </c>
      <c r="AX6" s="21">
        <f t="shared" si="6"/>
        <v>49.71</v>
      </c>
      <c r="AY6" s="21">
        <f t="shared" si="6"/>
        <v>105.32</v>
      </c>
      <c r="AZ6" s="21" t="str">
        <f t="shared" si="6"/>
        <v>-</v>
      </c>
      <c r="BA6" s="21" t="str">
        <f t="shared" si="6"/>
        <v>-</v>
      </c>
      <c r="BB6" s="21">
        <f t="shared" si="6"/>
        <v>64.17</v>
      </c>
      <c r="BC6" s="21">
        <f t="shared" si="6"/>
        <v>43.07</v>
      </c>
      <c r="BD6" s="21">
        <f t="shared" si="6"/>
        <v>45.42</v>
      </c>
      <c r="BE6" s="20" t="str">
        <f>IF(BE7="","",IF(BE7="-","【-】","【"&amp;SUBSTITUTE(TEXT(BE7,"#,##0.00"),"-","△")&amp;"】"))</f>
        <v>【44.25】</v>
      </c>
      <c r="BF6" s="21" t="str">
        <f>IF(BF7="",NA(),BF7)</f>
        <v>-</v>
      </c>
      <c r="BG6" s="21" t="str">
        <f t="shared" ref="BG6:BO6" si="7">IF(BG7="",NA(),BG7)</f>
        <v>-</v>
      </c>
      <c r="BH6" s="21">
        <f t="shared" si="7"/>
        <v>2746.32</v>
      </c>
      <c r="BI6" s="21">
        <f t="shared" si="7"/>
        <v>2567.36</v>
      </c>
      <c r="BJ6" s="21">
        <f t="shared" si="7"/>
        <v>2403.0700000000002</v>
      </c>
      <c r="BK6" s="21" t="str">
        <f t="shared" si="7"/>
        <v>-</v>
      </c>
      <c r="BL6" s="21" t="str">
        <f t="shared" si="7"/>
        <v>-</v>
      </c>
      <c r="BM6" s="21">
        <f t="shared" si="7"/>
        <v>1209.45</v>
      </c>
      <c r="BN6" s="21">
        <f t="shared" si="7"/>
        <v>1163.75</v>
      </c>
      <c r="BO6" s="21">
        <f t="shared" si="7"/>
        <v>1195.47</v>
      </c>
      <c r="BP6" s="20" t="str">
        <f>IF(BP7="","",IF(BP7="-","【-】","【"&amp;SUBSTITUTE(TEXT(BP7,"#,##0.00"),"-","△")&amp;"】"))</f>
        <v>【1,182.11】</v>
      </c>
      <c r="BQ6" s="21" t="str">
        <f>IF(BQ7="",NA(),BQ7)</f>
        <v>-</v>
      </c>
      <c r="BR6" s="21" t="str">
        <f t="shared" ref="BR6:BZ6" si="8">IF(BR7="",NA(),BR7)</f>
        <v>-</v>
      </c>
      <c r="BS6" s="21">
        <f t="shared" si="8"/>
        <v>35.68</v>
      </c>
      <c r="BT6" s="21">
        <f t="shared" si="8"/>
        <v>37.51</v>
      </c>
      <c r="BU6" s="21">
        <f t="shared" si="8"/>
        <v>37.090000000000003</v>
      </c>
      <c r="BV6" s="21" t="str">
        <f t="shared" si="8"/>
        <v>-</v>
      </c>
      <c r="BW6" s="21" t="str">
        <f t="shared" si="8"/>
        <v>-</v>
      </c>
      <c r="BX6" s="21">
        <f t="shared" si="8"/>
        <v>55.93</v>
      </c>
      <c r="BY6" s="21">
        <f t="shared" si="8"/>
        <v>72.599999999999994</v>
      </c>
      <c r="BZ6" s="21">
        <f t="shared" si="8"/>
        <v>69.430000000000007</v>
      </c>
      <c r="CA6" s="20" t="str">
        <f>IF(CA7="","",IF(CA7="-","【-】","【"&amp;SUBSTITUTE(TEXT(CA7,"#,##0.00"),"-","△")&amp;"】"))</f>
        <v>【73.78】</v>
      </c>
      <c r="CB6" s="21" t="str">
        <f>IF(CB7="",NA(),CB7)</f>
        <v>-</v>
      </c>
      <c r="CC6" s="21" t="str">
        <f t="shared" ref="CC6:CK6" si="9">IF(CC7="",NA(),CC7)</f>
        <v>-</v>
      </c>
      <c r="CD6" s="21">
        <f t="shared" si="9"/>
        <v>409.63</v>
      </c>
      <c r="CE6" s="21">
        <f t="shared" si="9"/>
        <v>400.87</v>
      </c>
      <c r="CF6" s="21">
        <f t="shared" si="9"/>
        <v>409.12</v>
      </c>
      <c r="CG6" s="21" t="str">
        <f t="shared" si="9"/>
        <v>-</v>
      </c>
      <c r="CH6" s="21" t="str">
        <f t="shared" si="9"/>
        <v>-</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f t="shared" si="10"/>
        <v>30.57</v>
      </c>
      <c r="CP6" s="21">
        <f t="shared" si="10"/>
        <v>31.86</v>
      </c>
      <c r="CQ6" s="21">
        <f t="shared" si="10"/>
        <v>30</v>
      </c>
      <c r="CR6" s="21" t="str">
        <f t="shared" si="10"/>
        <v>-</v>
      </c>
      <c r="CS6" s="21" t="str">
        <f t="shared" si="10"/>
        <v>-</v>
      </c>
      <c r="CT6" s="21">
        <f t="shared" si="10"/>
        <v>36.71</v>
      </c>
      <c r="CU6" s="21">
        <f t="shared" si="10"/>
        <v>42.28</v>
      </c>
      <c r="CV6" s="21">
        <f t="shared" si="10"/>
        <v>41.06</v>
      </c>
      <c r="CW6" s="20" t="str">
        <f>IF(CW7="","",IF(CW7="-","【-】","【"&amp;SUBSTITUTE(TEXT(CW7,"#,##0.00"),"-","△")&amp;"】"))</f>
        <v>【42.22】</v>
      </c>
      <c r="CX6" s="21" t="str">
        <f>IF(CX7="",NA(),CX7)</f>
        <v>-</v>
      </c>
      <c r="CY6" s="21" t="str">
        <f t="shared" ref="CY6:DG6" si="11">IF(CY7="",NA(),CY7)</f>
        <v>-</v>
      </c>
      <c r="CZ6" s="21">
        <f t="shared" si="11"/>
        <v>78.27</v>
      </c>
      <c r="DA6" s="21">
        <f t="shared" si="11"/>
        <v>81.34</v>
      </c>
      <c r="DB6" s="21">
        <f t="shared" si="11"/>
        <v>82.63</v>
      </c>
      <c r="DC6" s="21" t="str">
        <f t="shared" si="11"/>
        <v>-</v>
      </c>
      <c r="DD6" s="21" t="str">
        <f t="shared" si="11"/>
        <v>-</v>
      </c>
      <c r="DE6" s="21">
        <f t="shared" si="11"/>
        <v>70.05</v>
      </c>
      <c r="DF6" s="21">
        <f t="shared" si="11"/>
        <v>84.34</v>
      </c>
      <c r="DG6" s="21">
        <f t="shared" si="11"/>
        <v>84.34</v>
      </c>
      <c r="DH6" s="20" t="str">
        <f>IF(DH7="","",IF(DH7="-","【-】","【"&amp;SUBSTITUTE(TEXT(DH7,"#,##0.00"),"-","△")&amp;"】"))</f>
        <v>【85.67】</v>
      </c>
      <c r="DI6" s="21" t="str">
        <f>IF(DI7="",NA(),DI7)</f>
        <v>-</v>
      </c>
      <c r="DJ6" s="21" t="str">
        <f t="shared" ref="DJ6:DR6" si="12">IF(DJ7="",NA(),DJ7)</f>
        <v>-</v>
      </c>
      <c r="DK6" s="21">
        <f t="shared" si="12"/>
        <v>3.59</v>
      </c>
      <c r="DL6" s="21">
        <f t="shared" si="12"/>
        <v>7.18</v>
      </c>
      <c r="DM6" s="21">
        <f t="shared" si="12"/>
        <v>10.76</v>
      </c>
      <c r="DN6" s="21" t="str">
        <f t="shared" si="12"/>
        <v>-</v>
      </c>
      <c r="DO6" s="21" t="str">
        <f t="shared" si="12"/>
        <v>-</v>
      </c>
      <c r="DP6" s="21">
        <f t="shared" si="12"/>
        <v>15.82</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0.1</v>
      </c>
      <c r="EN6" s="21">
        <f t="shared" si="14"/>
        <v>0.08</v>
      </c>
      <c r="EO6" s="20" t="str">
        <f>IF(EO7="","",IF(EO7="-","【-】","【"&amp;SUBSTITUTE(TEXT(EO7,"#,##0.00"),"-","△")&amp;"】"))</f>
        <v>【0.13】</v>
      </c>
    </row>
    <row r="7" spans="1:148" s="22" customFormat="1" x14ac:dyDescent="0.15">
      <c r="A7" s="14"/>
      <c r="B7" s="23">
        <v>2022</v>
      </c>
      <c r="C7" s="23">
        <v>32140</v>
      </c>
      <c r="D7" s="23">
        <v>46</v>
      </c>
      <c r="E7" s="23">
        <v>17</v>
      </c>
      <c r="F7" s="23">
        <v>4</v>
      </c>
      <c r="G7" s="23">
        <v>0</v>
      </c>
      <c r="H7" s="23" t="s">
        <v>96</v>
      </c>
      <c r="I7" s="23" t="s">
        <v>97</v>
      </c>
      <c r="J7" s="23" t="s">
        <v>98</v>
      </c>
      <c r="K7" s="23" t="s">
        <v>99</v>
      </c>
      <c r="L7" s="23" t="s">
        <v>100</v>
      </c>
      <c r="M7" s="23" t="s">
        <v>101</v>
      </c>
      <c r="N7" s="24" t="s">
        <v>102</v>
      </c>
      <c r="O7" s="24">
        <v>72</v>
      </c>
      <c r="P7" s="24">
        <v>4.1900000000000004</v>
      </c>
      <c r="Q7" s="24">
        <v>98.05</v>
      </c>
      <c r="R7" s="24">
        <v>2860</v>
      </c>
      <c r="S7" s="24">
        <v>23975</v>
      </c>
      <c r="T7" s="24">
        <v>862.3</v>
      </c>
      <c r="U7" s="24">
        <v>27.8</v>
      </c>
      <c r="V7" s="24">
        <v>996</v>
      </c>
      <c r="W7" s="24">
        <v>0.56999999999999995</v>
      </c>
      <c r="X7" s="24">
        <v>1747.37</v>
      </c>
      <c r="Y7" s="24" t="s">
        <v>102</v>
      </c>
      <c r="Z7" s="24" t="s">
        <v>102</v>
      </c>
      <c r="AA7" s="24">
        <v>111.15</v>
      </c>
      <c r="AB7" s="24">
        <v>112.96</v>
      </c>
      <c r="AC7" s="24">
        <v>127.58</v>
      </c>
      <c r="AD7" s="24" t="s">
        <v>102</v>
      </c>
      <c r="AE7" s="24" t="s">
        <v>102</v>
      </c>
      <c r="AF7" s="24">
        <v>100.3</v>
      </c>
      <c r="AG7" s="24">
        <v>106.09</v>
      </c>
      <c r="AH7" s="24">
        <v>106.44</v>
      </c>
      <c r="AI7" s="24">
        <v>104.54</v>
      </c>
      <c r="AJ7" s="24" t="s">
        <v>102</v>
      </c>
      <c r="AK7" s="24" t="s">
        <v>102</v>
      </c>
      <c r="AL7" s="24">
        <v>0</v>
      </c>
      <c r="AM7" s="24">
        <v>0</v>
      </c>
      <c r="AN7" s="24">
        <v>0</v>
      </c>
      <c r="AO7" s="24" t="s">
        <v>102</v>
      </c>
      <c r="AP7" s="24" t="s">
        <v>102</v>
      </c>
      <c r="AQ7" s="24">
        <v>254.91</v>
      </c>
      <c r="AR7" s="24">
        <v>69.42</v>
      </c>
      <c r="AS7" s="24">
        <v>72.86</v>
      </c>
      <c r="AT7" s="24">
        <v>65.930000000000007</v>
      </c>
      <c r="AU7" s="24" t="s">
        <v>102</v>
      </c>
      <c r="AV7" s="24" t="s">
        <v>102</v>
      </c>
      <c r="AW7" s="24">
        <v>18.02</v>
      </c>
      <c r="AX7" s="24">
        <v>49.71</v>
      </c>
      <c r="AY7" s="24">
        <v>105.32</v>
      </c>
      <c r="AZ7" s="24" t="s">
        <v>102</v>
      </c>
      <c r="BA7" s="24" t="s">
        <v>102</v>
      </c>
      <c r="BB7" s="24">
        <v>64.17</v>
      </c>
      <c r="BC7" s="24">
        <v>43.07</v>
      </c>
      <c r="BD7" s="24">
        <v>45.42</v>
      </c>
      <c r="BE7" s="24">
        <v>44.25</v>
      </c>
      <c r="BF7" s="24" t="s">
        <v>102</v>
      </c>
      <c r="BG7" s="24" t="s">
        <v>102</v>
      </c>
      <c r="BH7" s="24">
        <v>2746.32</v>
      </c>
      <c r="BI7" s="24">
        <v>2567.36</v>
      </c>
      <c r="BJ7" s="24">
        <v>2403.0700000000002</v>
      </c>
      <c r="BK7" s="24" t="s">
        <v>102</v>
      </c>
      <c r="BL7" s="24" t="s">
        <v>102</v>
      </c>
      <c r="BM7" s="24">
        <v>1209.45</v>
      </c>
      <c r="BN7" s="24">
        <v>1163.75</v>
      </c>
      <c r="BO7" s="24">
        <v>1195.47</v>
      </c>
      <c r="BP7" s="24">
        <v>1182.1099999999999</v>
      </c>
      <c r="BQ7" s="24" t="s">
        <v>102</v>
      </c>
      <c r="BR7" s="24" t="s">
        <v>102</v>
      </c>
      <c r="BS7" s="24">
        <v>35.68</v>
      </c>
      <c r="BT7" s="24">
        <v>37.51</v>
      </c>
      <c r="BU7" s="24">
        <v>37.090000000000003</v>
      </c>
      <c r="BV7" s="24" t="s">
        <v>102</v>
      </c>
      <c r="BW7" s="24" t="s">
        <v>102</v>
      </c>
      <c r="BX7" s="24">
        <v>55.93</v>
      </c>
      <c r="BY7" s="24">
        <v>72.599999999999994</v>
      </c>
      <c r="BZ7" s="24">
        <v>69.430000000000007</v>
      </c>
      <c r="CA7" s="24">
        <v>73.78</v>
      </c>
      <c r="CB7" s="24" t="s">
        <v>102</v>
      </c>
      <c r="CC7" s="24" t="s">
        <v>102</v>
      </c>
      <c r="CD7" s="24">
        <v>409.63</v>
      </c>
      <c r="CE7" s="24">
        <v>400.87</v>
      </c>
      <c r="CF7" s="24">
        <v>409.12</v>
      </c>
      <c r="CG7" s="24" t="s">
        <v>102</v>
      </c>
      <c r="CH7" s="24" t="s">
        <v>102</v>
      </c>
      <c r="CI7" s="24">
        <v>289.60000000000002</v>
      </c>
      <c r="CJ7" s="24">
        <v>228.64</v>
      </c>
      <c r="CK7" s="24">
        <v>239.46</v>
      </c>
      <c r="CL7" s="24">
        <v>220.62</v>
      </c>
      <c r="CM7" s="24" t="s">
        <v>102</v>
      </c>
      <c r="CN7" s="24" t="s">
        <v>102</v>
      </c>
      <c r="CO7" s="24">
        <v>30.57</v>
      </c>
      <c r="CP7" s="24">
        <v>31.86</v>
      </c>
      <c r="CQ7" s="24">
        <v>30</v>
      </c>
      <c r="CR7" s="24" t="s">
        <v>102</v>
      </c>
      <c r="CS7" s="24" t="s">
        <v>102</v>
      </c>
      <c r="CT7" s="24">
        <v>36.71</v>
      </c>
      <c r="CU7" s="24">
        <v>42.28</v>
      </c>
      <c r="CV7" s="24">
        <v>41.06</v>
      </c>
      <c r="CW7" s="24">
        <v>42.22</v>
      </c>
      <c r="CX7" s="24" t="s">
        <v>102</v>
      </c>
      <c r="CY7" s="24" t="s">
        <v>102</v>
      </c>
      <c r="CZ7" s="24">
        <v>78.27</v>
      </c>
      <c r="DA7" s="24">
        <v>81.34</v>
      </c>
      <c r="DB7" s="24">
        <v>82.63</v>
      </c>
      <c r="DC7" s="24" t="s">
        <v>102</v>
      </c>
      <c r="DD7" s="24" t="s">
        <v>102</v>
      </c>
      <c r="DE7" s="24">
        <v>70.05</v>
      </c>
      <c r="DF7" s="24">
        <v>84.34</v>
      </c>
      <c r="DG7" s="24">
        <v>84.34</v>
      </c>
      <c r="DH7" s="24">
        <v>85.67</v>
      </c>
      <c r="DI7" s="24" t="s">
        <v>102</v>
      </c>
      <c r="DJ7" s="24" t="s">
        <v>102</v>
      </c>
      <c r="DK7" s="24">
        <v>3.59</v>
      </c>
      <c r="DL7" s="24">
        <v>7.18</v>
      </c>
      <c r="DM7" s="24">
        <v>10.76</v>
      </c>
      <c r="DN7" s="24" t="s">
        <v>102</v>
      </c>
      <c r="DO7" s="24" t="s">
        <v>102</v>
      </c>
      <c r="DP7" s="24">
        <v>15.82</v>
      </c>
      <c r="DQ7" s="24">
        <v>22.79</v>
      </c>
      <c r="DR7" s="24">
        <v>24.8</v>
      </c>
      <c r="DS7" s="24">
        <v>28</v>
      </c>
      <c r="DT7" s="24" t="s">
        <v>102</v>
      </c>
      <c r="DU7" s="24" t="s">
        <v>102</v>
      </c>
      <c r="DV7" s="24">
        <v>0</v>
      </c>
      <c r="DW7" s="24">
        <v>0</v>
      </c>
      <c r="DX7" s="24">
        <v>0</v>
      </c>
      <c r="DY7" s="24" t="s">
        <v>102</v>
      </c>
      <c r="DZ7" s="24" t="s">
        <v>102</v>
      </c>
      <c r="EA7" s="24">
        <v>0</v>
      </c>
      <c r="EB7" s="24">
        <v>0.01</v>
      </c>
      <c r="EC7" s="24">
        <v>0.02</v>
      </c>
      <c r="ED7" s="24">
        <v>0.03</v>
      </c>
      <c r="EE7" s="24" t="s">
        <v>102</v>
      </c>
      <c r="EF7" s="24" t="s">
        <v>102</v>
      </c>
      <c r="EG7" s="24">
        <v>0</v>
      </c>
      <c r="EH7" s="24">
        <v>0</v>
      </c>
      <c r="EI7" s="24">
        <v>0</v>
      </c>
      <c r="EJ7" s="24" t="s">
        <v>102</v>
      </c>
      <c r="EK7" s="24" t="s">
        <v>102</v>
      </c>
      <c r="EL7" s="24">
        <v>0.02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北舘</cp:lastModifiedBy>
  <cp:lastPrinted>2024-02-02T22:51:23Z</cp:lastPrinted>
  <dcterms:created xsi:type="dcterms:W3CDTF">2023-12-12T00:53:46Z</dcterms:created>
  <dcterms:modified xsi:type="dcterms:W3CDTF">2024-02-06T05:48:12Z</dcterms:modified>
  <cp:category>
  </cp:category>
</cp:coreProperties>
</file>