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01_企画財政課\05_財政係\4-2-1_財政調査\08 01 地方公営企業\経営比較分析表\20240116〆0130公営企業に係る経営比較分析表（令和４年度決算）の分析等について\提出用\"/>
    </mc:Choice>
  </mc:AlternateContent>
  <workbookProtection workbookAlgorithmName="SHA-512" workbookHashValue="udnVpOFCDDQCAnCAUf3PfQEKgkocefw8bPXk7PF6t1FHraw5J4tkecmAi8wWmlxdGz+LY/9hyRdoPtAf39Yi7Q==" workbookSaltValue="I4nI1gYu1Q7ADF1GcMtah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32" i="4"/>
  <c r="P78" i="4"/>
  <c r="P54" i="4"/>
  <c r="KG78" i="4"/>
  <c r="KF54" i="4"/>
  <c r="KF32" i="4"/>
  <c r="AT78" i="4"/>
  <c r="AT54" i="4"/>
  <c r="AT32" i="4"/>
  <c r="LK78" i="4"/>
  <c r="LJ54" i="4"/>
  <c r="LJ32" i="4"/>
  <c r="HX78" i="4"/>
  <c r="HV54" i="4"/>
  <c r="HV32" i="4"/>
  <c r="EK78" i="4"/>
  <c r="EH54" i="4"/>
  <c r="EH32" i="4"/>
  <c r="LZ78" i="4"/>
  <c r="LY54" i="4"/>
  <c r="LY32" i="4"/>
  <c r="IM78" i="4"/>
  <c r="IK54" i="4"/>
  <c r="IK32" i="4"/>
  <c r="EW32" i="4"/>
  <c r="EZ78" i="4"/>
  <c r="EW54" i="4"/>
  <c r="BI78" i="4"/>
  <c r="BI54" i="4"/>
  <c r="BI32" i="4"/>
  <c r="DV78" i="4"/>
  <c r="DS54" i="4"/>
  <c r="DS32" i="4"/>
  <c r="AE78" i="4"/>
  <c r="AE54" i="4"/>
  <c r="AE32" i="4"/>
  <c r="KU32" i="4"/>
  <c r="KV78" i="4"/>
  <c r="KU54" i="4"/>
  <c r="HI78" i="4"/>
  <c r="HG54" i="4"/>
  <c r="HG32" i="4"/>
</calcChain>
</file>

<file path=xl/sharedStrings.xml><?xml version="1.0" encoding="utf-8"?>
<sst xmlns="http://schemas.openxmlformats.org/spreadsheetml/2006/main" count="343" uniqueCount="191">
  <si>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</si>
  <si>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</si>
  <si>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</si>
  <si>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</si>
  <si>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</si>
  <si>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</si>
  <si>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</si>
  <si>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</si>
  <si>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</si>
  <si>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</si>
  <si>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</si>
  <si>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</si>
  <si>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</si>
  <si>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</si>
  <si>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</si>
  <si>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</si>
  <si>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</si>
  <si>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</si>
  <si>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</si>
  <si>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</si>
  <si>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</si>
  <si>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</si>
  <si>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</si>
  <si>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</si>
  <si>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</si>
  <si>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</si>
  <si>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</si>
  <si>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</si>
  <si>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</si>
  <si>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</si>
  <si>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</si>
  <si>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</si>
  <si>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</si>
  <si>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</si>
  <si>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</si>
  <si>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</si>
  <si>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</si>
  <si>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</si>
  <si>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</si>
  <si>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</si>
  <si>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</si>
  <si>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</si>
  <si>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</si>
  <si>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</si>
  <si>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</si>
  <si>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</si>
  <si>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</si>
  <si>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</si>
  <si>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</si>
  <si>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</si>
  <si>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</si>
  <si>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</si>
  <si>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</si>
  <si>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</si>
  <si>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</si>
  <si>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</si>
  <si>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</si>
  <si>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</si>
  <si>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</si>
  <si>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</si>
  <si>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</si>
  <si>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</si>
  <si>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</si>
  <si>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</si>
  <si>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</si>
  <si>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</si>
  <si>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</si>
  <si>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</si>
  <si>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</si>
  <si>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</si>
  <si>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</si>
  <si>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</si>
  <si>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</si>
  <si>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</si>
  <si>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</si>
  <si>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</si>
  <si>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</si>
  <si>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</si>
  <si>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</si>
  <si>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</si>
  <si>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</si>
  <si>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</si>
  <si>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</si>
  <si>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</si>
  <si>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</si>
  <si>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</si>
  <si>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</si>
  <si>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</si>
  <si>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</si>
  <si>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</si>
  <si>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</si>
  <si>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</si>
  <si>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</si>
  <si>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</si>
  <si>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</si>
  <si>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</si>
  <si>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</si>
  <si>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</si>
  <si>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</si>
  <si>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</si>
  <si>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</si>
  <si>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</si>
  <si>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</si>
  <si>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</si>
  <si>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</si>
  <si>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</si>
  <si>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</si>
  <si>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</si>
  <si>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</si>
  <si>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</si>
  <si>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</si>
  <si>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</si>
  <si>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</si>
  <si>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</si>
  <si>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</si>
  <si>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</si>
  <si>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</si>
  <si>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</si>
  <si>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</si>
  <si>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</si>
  <si>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</si>
  <si>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</si>
  <si>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</si>
  <si>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</si>
  <si>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</si>
  <si>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</si>
  <si>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</si>
  <si>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</si>
  <si>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</si>
  <si>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</si>
  <si>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</si>
  <si>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</si>
  <si>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</si>
  <si>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</si>
  <si>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</si>
  <si>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</si>
  <si>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</si>
  <si>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</si>
  <si>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</si>
  <si>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</si>
  <si>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</si>
  <si>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</si>
  <si>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</si>
  <si>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</si>
  <si>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</si>
  <si>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</si>
  <si>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</si>
  <si>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</si>
  <si>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</si>
  <si>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</si>
  <si>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</si>
  <si>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</si>
  <si>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</si>
  <si>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</si>
  <si>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</si>
  <si>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</si>
  <si>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</si>
  <si>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</si>
  <si>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</si>
  <si>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t>
    <phoneticPr fontId="5"/>
  </si>
  <si>
    <t>当該値(N-4)</t>
    <phoneticPr fontId="5"/>
  </si>
  <si>
    <t>当該値(N-4)</t>
    <phoneticPr fontId="5"/>
  </si>
  <si>
    <t>当該値(N-2)</t>
    <phoneticPr fontId="5"/>
  </si>
  <si>
    <t>当該値(N-1)</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</si>
  <si>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</si>
  <si>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</si>
  <si>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</si>
  <si>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</si>
  <si>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</si>
  <si>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</si>
  <si>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八幡平市</t>
  </si>
  <si>
    <t>八幡平市立病院</t>
  </si>
  <si>
    <t>条例全部</t>
  </si>
  <si>
    <t>病院事業</t>
  </si>
  <si>
    <t>一般病院</t>
  </si>
  <si>
    <t>50床以上～100床未満</t>
  </si>
  <si>
    <t>非設置</t>
  </si>
  <si>
    <t>直営</t>
  </si>
  <si>
    <t>透 訓</t>
  </si>
  <si>
    <t>救 臨</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</si>
  <si>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</si>
  <si>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</si>
  <si>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</si>
  <si>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</si>
  <si>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</si>
  <si>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</si>
  <si>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</si>
  <si>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地域医療の拠点として、一般病床60床（うち地域包括ケア病床36床）と常設の診療科外来のほか専門外来及び人工透析外来を継続し、診療の充実と良質な医療の提供に努めている。
地域医療連携の強化、地域包括ケアシステムへの積極的な参画が求められている中においては、地域での役割を果たすため、盛岡構想区域の医療機関と連携した医療体制を構築し、近隣の医療機関との役割分担を図りながら在宅復帰のための支援を行っている。
地域包括ケア病床を核に、訪問診療・訪問看護などの在宅医療についても拡充していく。
</t>
    <rPh sb="5" eb="7">
      <t>キョテン</t>
    </rPh>
    <rPh sb="34" eb="36">
      <t>ジョウセツ</t>
    </rPh>
    <rPh sb="37" eb="39">
      <t>シンリョウ</t>
    </rPh>
    <rPh sb="39" eb="40">
      <t>カ</t>
    </rPh>
    <rPh sb="40" eb="42">
      <t>ガイライ</t>
    </rPh>
    <phoneticPr fontId="5"/>
  </si>
  <si>
    <t xml:space="preserve">令和４年度は、新型コロナウイルス感染による病棟ロックダウンに伴い一時的に入院患者数の減少及び収入減があったものの、年間を通して、入院、外来ともに患者数及び収益が増加した。前年度に整備した人工透析ベッドの拡充も収益増に寄与し、全体的に医業収益の向上が見られた。
しかし、病院建設や医療機器等の更新に伴う企業債償還額や医業費用に加えて、電気料金、物価の高騰による医業費用も増大してきており、今後においてもより一層、収益の確保と経営コストの削減に取り組む必要がある。
</t>
    <rPh sb="0" eb="2">
      <t>レイワ</t>
    </rPh>
    <rPh sb="3" eb="4">
      <t>ネン</t>
    </rPh>
    <rPh sb="21" eb="23">
      <t>ビョウトウ</t>
    </rPh>
    <rPh sb="30" eb="31">
      <t>トモナ</t>
    </rPh>
    <rPh sb="32" eb="35">
      <t>イチジテキ</t>
    </rPh>
    <rPh sb="44" eb="45">
      <t>オヨ</t>
    </rPh>
    <rPh sb="57" eb="59">
      <t>ネンカン</t>
    </rPh>
    <rPh sb="60" eb="61">
      <t>トオ</t>
    </rPh>
    <rPh sb="64" eb="66">
      <t>ニュウイン</t>
    </rPh>
    <rPh sb="67" eb="69">
      <t>ガイライ</t>
    </rPh>
    <rPh sb="72" eb="75">
      <t>カンジャスウ</t>
    </rPh>
    <rPh sb="75" eb="76">
      <t>オヨ</t>
    </rPh>
    <rPh sb="77" eb="79">
      <t>シュウエキ</t>
    </rPh>
    <rPh sb="80" eb="82">
      <t>ゾウカ</t>
    </rPh>
    <rPh sb="104" eb="106">
      <t>シュウエキ</t>
    </rPh>
    <rPh sb="106" eb="107">
      <t>ゾウ</t>
    </rPh>
    <rPh sb="108" eb="110">
      <t>キヨ</t>
    </rPh>
    <rPh sb="162" eb="163">
      <t>クワ</t>
    </rPh>
    <rPh sb="166" eb="168">
      <t>デンキ</t>
    </rPh>
    <rPh sb="168" eb="169">
      <t>リョウ</t>
    </rPh>
    <rPh sb="169" eb="170">
      <t>キン</t>
    </rPh>
    <rPh sb="171" eb="173">
      <t>ブッカ</t>
    </rPh>
    <rPh sb="174" eb="176">
      <t>コウトウ</t>
    </rPh>
    <rPh sb="179" eb="181">
      <t>イギョウ</t>
    </rPh>
    <rPh sb="181" eb="183">
      <t>ヒヨウ</t>
    </rPh>
    <phoneticPr fontId="5"/>
  </si>
  <si>
    <t>令和４年度は、新型コロナウイルス感染症の対応について、外来対応医療機関として診療を行うとともに、新たに入院医療機関の指定を受けて、受入病床の確保、入院治療を行うなどコロナ禍の医療提供に取り組んだ。人工透析治療機器の増設による患者数の増加や、市外からの受診者の増加もあり、患者１人１日当たり外来収益は伸びている。
経常収支比率は、健全経営の水準とされる100％を上回り、累積欠損金もないが、令和２年度の病院新築移転に伴う、給与費等医業費用の増により医業収支比率及び修正医業収支比率が低くなっていることから、一般会計繰入金により病院事業に必要な費用を賄っていると言える。</t>
    <rPh sb="0" eb="2">
      <t>レイワ</t>
    </rPh>
    <rPh sb="3" eb="4">
      <t>ネン</t>
    </rPh>
    <rPh sb="4" eb="5">
      <t>ド</t>
    </rPh>
    <rPh sb="7" eb="9">
      <t>シンガタ</t>
    </rPh>
    <rPh sb="16" eb="19">
      <t>カンセンショウ</t>
    </rPh>
    <rPh sb="20" eb="22">
      <t>タイオウ</t>
    </rPh>
    <rPh sb="27" eb="29">
      <t>ガイライ</t>
    </rPh>
    <rPh sb="29" eb="31">
      <t>タイオウ</t>
    </rPh>
    <rPh sb="31" eb="33">
      <t>イリョウ</t>
    </rPh>
    <rPh sb="33" eb="35">
      <t>キカン</t>
    </rPh>
    <rPh sb="38" eb="40">
      <t>シンリョウ</t>
    </rPh>
    <rPh sb="41" eb="42">
      <t>オコナ</t>
    </rPh>
    <rPh sb="48" eb="49">
      <t>アラ</t>
    </rPh>
    <rPh sb="51" eb="53">
      <t>ニュウイン</t>
    </rPh>
    <rPh sb="53" eb="55">
      <t>イリョウ</t>
    </rPh>
    <rPh sb="55" eb="57">
      <t>キカン</t>
    </rPh>
    <rPh sb="58" eb="60">
      <t>シテイ</t>
    </rPh>
    <rPh sb="61" eb="62">
      <t>ウ</t>
    </rPh>
    <rPh sb="65" eb="67">
      <t>ウケイレ</t>
    </rPh>
    <rPh sb="67" eb="69">
      <t>ビョウショウ</t>
    </rPh>
    <rPh sb="70" eb="72">
      <t>カクホ</t>
    </rPh>
    <rPh sb="73" eb="75">
      <t>ニュウイン</t>
    </rPh>
    <rPh sb="75" eb="77">
      <t>チリョウ</t>
    </rPh>
    <rPh sb="78" eb="79">
      <t>オコナ</t>
    </rPh>
    <rPh sb="85" eb="86">
      <t>カ</t>
    </rPh>
    <rPh sb="87" eb="89">
      <t>イリョウ</t>
    </rPh>
    <rPh sb="89" eb="91">
      <t>テイキョウ</t>
    </rPh>
    <rPh sb="92" eb="93">
      <t>ト</t>
    </rPh>
    <rPh sb="94" eb="95">
      <t>ク</t>
    </rPh>
    <rPh sb="98" eb="100">
      <t>ジンコウ</t>
    </rPh>
    <rPh sb="100" eb="102">
      <t>トウセキ</t>
    </rPh>
    <rPh sb="102" eb="104">
      <t>チリョウ</t>
    </rPh>
    <rPh sb="104" eb="106">
      <t>キキ</t>
    </rPh>
    <rPh sb="107" eb="109">
      <t>ゾウセツ</t>
    </rPh>
    <rPh sb="112" eb="114">
      <t>カンジャ</t>
    </rPh>
    <rPh sb="114" eb="115">
      <t>スウ</t>
    </rPh>
    <rPh sb="116" eb="118">
      <t>ゾウカ</t>
    </rPh>
    <rPh sb="120" eb="122">
      <t>シガイ</t>
    </rPh>
    <rPh sb="125" eb="128">
      <t>ジュシンシャ</t>
    </rPh>
    <rPh sb="129" eb="131">
      <t>ゾウカ</t>
    </rPh>
    <rPh sb="135" eb="137">
      <t>カンジャ</t>
    </rPh>
    <rPh sb="140" eb="141">
      <t>ニチ</t>
    </rPh>
    <rPh sb="141" eb="142">
      <t>ア</t>
    </rPh>
    <rPh sb="144" eb="146">
      <t>ガイライ</t>
    </rPh>
    <rPh sb="146" eb="148">
      <t>シュウエキ</t>
    </rPh>
    <rPh sb="149" eb="150">
      <t>ノ</t>
    </rPh>
    <rPh sb="156" eb="158">
      <t>ケイジョウ</t>
    </rPh>
    <rPh sb="158" eb="160">
      <t>シュウシ</t>
    </rPh>
    <rPh sb="160" eb="162">
      <t>ヒリツ</t>
    </rPh>
    <rPh sb="164" eb="166">
      <t>ケンゼン</t>
    </rPh>
    <rPh sb="166" eb="168">
      <t>ケイエイ</t>
    </rPh>
    <rPh sb="169" eb="171">
      <t>スイジュン</t>
    </rPh>
    <rPh sb="180" eb="182">
      <t>ウワマワ</t>
    </rPh>
    <rPh sb="184" eb="186">
      <t>ルイセキ</t>
    </rPh>
    <rPh sb="186" eb="188">
      <t>ケッソン</t>
    </rPh>
    <rPh sb="188" eb="189">
      <t>キン</t>
    </rPh>
    <rPh sb="194" eb="196">
      <t>レイワ</t>
    </rPh>
    <rPh sb="197" eb="198">
      <t>ネン</t>
    </rPh>
    <rPh sb="198" eb="199">
      <t>ド</t>
    </rPh>
    <rPh sb="200" eb="202">
      <t>ビョウイン</t>
    </rPh>
    <rPh sb="202" eb="204">
      <t>シンチク</t>
    </rPh>
    <rPh sb="204" eb="206">
      <t>イテン</t>
    </rPh>
    <rPh sb="207" eb="208">
      <t>トモナ</t>
    </rPh>
    <rPh sb="210" eb="212">
      <t>キュウヨ</t>
    </rPh>
    <rPh sb="212" eb="213">
      <t>ヒ</t>
    </rPh>
    <rPh sb="213" eb="214">
      <t>トウ</t>
    </rPh>
    <rPh sb="214" eb="216">
      <t>イギョウ</t>
    </rPh>
    <rPh sb="216" eb="218">
      <t>ヒヨウ</t>
    </rPh>
    <rPh sb="219" eb="220">
      <t>ゾウ</t>
    </rPh>
    <rPh sb="223" eb="225">
      <t>イギョウ</t>
    </rPh>
    <rPh sb="225" eb="227">
      <t>シュウシ</t>
    </rPh>
    <rPh sb="227" eb="229">
      <t>ヒリツ</t>
    </rPh>
    <rPh sb="229" eb="230">
      <t>オヨ</t>
    </rPh>
    <rPh sb="231" eb="239">
      <t>シュウセイイギョウシュウシヒリツ</t>
    </rPh>
    <rPh sb="240" eb="241">
      <t>ヒク</t>
    </rPh>
    <rPh sb="256" eb="258">
      <t>クリイレ</t>
    </rPh>
    <rPh sb="258" eb="259">
      <t>キン</t>
    </rPh>
    <rPh sb="262" eb="264">
      <t>ビョウイン</t>
    </rPh>
    <rPh sb="264" eb="266">
      <t>ジギョウ</t>
    </rPh>
    <rPh sb="267" eb="269">
      <t>ヒツヨウ</t>
    </rPh>
    <rPh sb="270" eb="272">
      <t>ヒヨウ</t>
    </rPh>
    <rPh sb="273" eb="274">
      <t>マカナ</t>
    </rPh>
    <rPh sb="279" eb="280">
      <t>イ</t>
    </rPh>
    <phoneticPr fontId="5"/>
  </si>
  <si>
    <t>令和２年度に病院が新築移転し、建物及び医療機器等が更新されたことにより、減価償却率が低くなっている。令和４年度においては建物の改修は行っていないが、今後は予防保全を含め計画的な改修を行い長寿命化を図っていく。
安心安全で良質な医療の提供に資するため、診療所の電子カルテほか医療機器等の整備を行った。</t>
    <rPh sb="105" eb="107">
      <t>アンシン</t>
    </rPh>
    <rPh sb="107" eb="109">
      <t>アンゼン</t>
    </rPh>
    <rPh sb="110" eb="112">
      <t>リョウシツ</t>
    </rPh>
    <rPh sb="113" eb="115">
      <t>イリョウ</t>
    </rPh>
    <rPh sb="116" eb="118">
      <t>テイキョウ</t>
    </rPh>
    <rPh sb="119" eb="120">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</si>
</sst>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51.2</c:v>
                </c:pt>
                <c:pt idx="1">
                  <c:v>53.6</c:v>
                </c:pt>
                <c:pt idx="2">
                  <c:v>66.7</c:v>
                </c:pt>
                <c:pt idx="3">
                  <c:v>68.599999999999994</c:v>
                </c:pt>
                <c:pt idx="4">
                  <c:v>65.8</c:v>
                </c:pt>
              </c:numCache>
            </c:numRef>
          </c:val>
          <c:extLst>
            <c:ext xmlns:c16="http://schemas.microsoft.com/office/drawing/2014/chart" uri="{C3380CC4-5D6E-409C-BE32-E72D297353CC}">
              <c16:uniqueId val="{00000000-3949-4EEF-84B6-CB0B9421C26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3949-4EEF-84B6-CB0B9421C26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7054</c:v>
                </c:pt>
                <c:pt idx="1">
                  <c:v>8208</c:v>
                </c:pt>
                <c:pt idx="2">
                  <c:v>9500</c:v>
                </c:pt>
                <c:pt idx="3">
                  <c:v>10304</c:v>
                </c:pt>
                <c:pt idx="4">
                  <c:v>11542</c:v>
                </c:pt>
              </c:numCache>
            </c:numRef>
          </c:val>
          <c:extLst>
            <c:ext xmlns:c16="http://schemas.microsoft.com/office/drawing/2014/chart" uri="{C3380CC4-5D6E-409C-BE32-E72D297353CC}">
              <c16:uniqueId val="{00000000-887B-4E12-ABA3-DD6780B4FEB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887B-4E12-ABA3-DD6780B4FEB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27363</c:v>
                </c:pt>
                <c:pt idx="1">
                  <c:v>29712</c:v>
                </c:pt>
                <c:pt idx="2">
                  <c:v>30937</c:v>
                </c:pt>
                <c:pt idx="3">
                  <c:v>32426</c:v>
                </c:pt>
                <c:pt idx="4">
                  <c:v>30756</c:v>
                </c:pt>
              </c:numCache>
            </c:numRef>
          </c:val>
          <c:extLst>
            <c:ext xmlns:c16="http://schemas.microsoft.com/office/drawing/2014/chart" uri="{C3380CC4-5D6E-409C-BE32-E72D297353CC}">
              <c16:uniqueId val="{00000000-9936-424B-A3B9-0B36794F2DE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9936-424B-A3B9-0B36794F2DE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020-42C1-9BE7-BC58E9222C5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5020-42C1-9BE7-BC58E9222C5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65.5</c:v>
                </c:pt>
                <c:pt idx="1">
                  <c:v>72.7</c:v>
                </c:pt>
                <c:pt idx="2">
                  <c:v>61.9</c:v>
                </c:pt>
                <c:pt idx="3">
                  <c:v>63.7</c:v>
                </c:pt>
                <c:pt idx="4">
                  <c:v>66.7</c:v>
                </c:pt>
              </c:numCache>
            </c:numRef>
          </c:val>
          <c:extLst>
            <c:ext xmlns:c16="http://schemas.microsoft.com/office/drawing/2014/chart" uri="{C3380CC4-5D6E-409C-BE32-E72D297353CC}">
              <c16:uniqueId val="{00000000-0E30-4DF7-B583-3B3261D5EE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0E30-4DF7-B583-3B3261D5EE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70.400000000000006</c:v>
                </c:pt>
                <c:pt idx="1">
                  <c:v>77.3</c:v>
                </c:pt>
                <c:pt idx="2">
                  <c:v>65</c:v>
                </c:pt>
                <c:pt idx="3">
                  <c:v>66.2</c:v>
                </c:pt>
                <c:pt idx="4">
                  <c:v>69.2</c:v>
                </c:pt>
              </c:numCache>
            </c:numRef>
          </c:val>
          <c:extLst>
            <c:ext xmlns:c16="http://schemas.microsoft.com/office/drawing/2014/chart" uri="{C3380CC4-5D6E-409C-BE32-E72D297353CC}">
              <c16:uniqueId val="{00000000-C31B-45EB-A731-9180142B39B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C31B-45EB-A731-9180142B39B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103.5</c:v>
                </c:pt>
                <c:pt idx="1">
                  <c:v>111.1</c:v>
                </c:pt>
                <c:pt idx="2">
                  <c:v>107.2</c:v>
                </c:pt>
                <c:pt idx="3">
                  <c:v>108.3</c:v>
                </c:pt>
                <c:pt idx="4">
                  <c:v>106.4</c:v>
                </c:pt>
              </c:numCache>
            </c:numRef>
          </c:val>
          <c:extLst>
            <c:ext xmlns:c16="http://schemas.microsoft.com/office/drawing/2014/chart" uri="{C3380CC4-5D6E-409C-BE32-E72D297353CC}">
              <c16:uniqueId val="{00000000-9AE0-4ACD-8DA1-210B8B5E636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9AE0-4ACD-8DA1-210B8B5E636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76.7</c:v>
                </c:pt>
                <c:pt idx="1">
                  <c:v>18.7</c:v>
                </c:pt>
                <c:pt idx="2">
                  <c:v>20.9</c:v>
                </c:pt>
                <c:pt idx="3">
                  <c:v>23.3</c:v>
                </c:pt>
                <c:pt idx="4">
                  <c:v>28.9</c:v>
                </c:pt>
              </c:numCache>
            </c:numRef>
          </c:val>
          <c:extLst>
            <c:ext xmlns:c16="http://schemas.microsoft.com/office/drawing/2014/chart" uri="{C3380CC4-5D6E-409C-BE32-E72D297353CC}">
              <c16:uniqueId val="{00000000-3B87-4E57-86F9-55F3D93CCCC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3B87-4E57-86F9-55F3D93CCCC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78.2</c:v>
                </c:pt>
                <c:pt idx="1">
                  <c:v>54.1</c:v>
                </c:pt>
                <c:pt idx="2">
                  <c:v>31.9</c:v>
                </c:pt>
                <c:pt idx="3">
                  <c:v>29</c:v>
                </c:pt>
                <c:pt idx="4">
                  <c:v>41.3</c:v>
                </c:pt>
              </c:numCache>
            </c:numRef>
          </c:val>
          <c:extLst>
            <c:ext xmlns:c16="http://schemas.microsoft.com/office/drawing/2014/chart" uri="{C3380CC4-5D6E-409C-BE32-E72D297353CC}">
              <c16:uniqueId val="{00000000-A8A7-46F4-9134-9E69BE94679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A8A7-46F4-9134-9E69BE94679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22345133</c:v>
                </c:pt>
                <c:pt idx="1">
                  <c:v>95069400</c:v>
                </c:pt>
                <c:pt idx="2">
                  <c:v>106502833</c:v>
                </c:pt>
                <c:pt idx="3">
                  <c:v>103384867</c:v>
                </c:pt>
                <c:pt idx="4">
                  <c:v>103680617</c:v>
                </c:pt>
              </c:numCache>
            </c:numRef>
          </c:val>
          <c:extLst>
            <c:ext xmlns:c16="http://schemas.microsoft.com/office/drawing/2014/chart" uri="{C3380CC4-5D6E-409C-BE32-E72D297353CC}">
              <c16:uniqueId val="{00000000-A95F-432A-9DF0-54D6DF1FFD5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A95F-432A-9DF0-54D6DF1FFD5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17.7</c:v>
                </c:pt>
                <c:pt idx="1">
                  <c:v>16.600000000000001</c:v>
                </c:pt>
                <c:pt idx="2">
                  <c:v>16.2</c:v>
                </c:pt>
                <c:pt idx="3">
                  <c:v>16.600000000000001</c:v>
                </c:pt>
                <c:pt idx="4">
                  <c:v>15.9</c:v>
                </c:pt>
              </c:numCache>
            </c:numRef>
          </c:val>
          <c:extLst>
            <c:ext xmlns:c16="http://schemas.microsoft.com/office/drawing/2014/chart" uri="{C3380CC4-5D6E-409C-BE32-E72D297353CC}">
              <c16:uniqueId val="{00000000-A6C3-4BC7-990F-3FC8F9F3F6E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A6C3-4BC7-990F-3FC8F9F3F6E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74.099999999999994</c:v>
                </c:pt>
                <c:pt idx="1">
                  <c:v>69.900000000000006</c:v>
                </c:pt>
                <c:pt idx="2">
                  <c:v>74.5</c:v>
                </c:pt>
                <c:pt idx="3">
                  <c:v>68.8</c:v>
                </c:pt>
                <c:pt idx="4">
                  <c:v>65</c:v>
                </c:pt>
              </c:numCache>
            </c:numRef>
          </c:val>
          <c:extLst>
            <c:ext xmlns:c16="http://schemas.microsoft.com/office/drawing/2014/chart" uri="{C3380CC4-5D6E-409C-BE32-E72D297353CC}">
              <c16:uniqueId val="{00000000-563F-45D5-9D7D-53F08611F12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563F-45D5-9D7D-53F08611F12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O2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岩手県八幡平市　八幡平市立病院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145" t="s">
        <v>9</v>
      </c>
      <c r="NK7" s="146"/>
      <c r="NL7" s="146"/>
      <c r="NM7" s="146"/>
      <c r="NN7" s="146"/>
      <c r="NO7" s="146"/>
      <c r="NP7" s="146"/>
      <c r="NQ7" s="146"/>
      <c r="NR7" s="146"/>
      <c r="NS7" s="146"/>
      <c r="NT7" s="146"/>
      <c r="NU7" s="146"/>
      <c r="NV7" s="146"/>
      <c r="NW7" s="147"/>
      <c r="NX7" s="3"/>
    </row>
    <row r="8" spans="1:388" ht="18.75" customHeight="1" x14ac:dyDescent="0.15">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50床以上～100床未満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09">
        <f>データ!Z6</f>
        <v>60</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データ!AA6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データ!AB6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41" t="s">
        <v>10</v>
      </c>
      <c r="NK8" s="142"/>
      <c r="NL8" s="135" t="s">
        <v>11</v>
      </c>
      <c r="NM8" s="135"/>
      <c r="NN8" s="135"/>
      <c r="NO8" s="135"/>
      <c r="NP8" s="135"/>
      <c r="NQ8" s="135"/>
      <c r="NR8" s="135"/>
      <c r="NS8" s="135"/>
      <c r="NT8" s="135"/>
      <c r="NU8" s="135"/>
      <c r="NV8" s="135"/>
      <c r="NW8" s="136"/>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7" t="s">
        <v>20</v>
      </c>
      <c r="NK9" s="138"/>
      <c r="NL9" s="139" t="s">
        <v>21</v>
      </c>
      <c r="NM9" s="139"/>
      <c r="NN9" s="139"/>
      <c r="NO9" s="139"/>
      <c r="NP9" s="139"/>
      <c r="NQ9" s="139"/>
      <c r="NR9" s="139"/>
      <c r="NS9" s="139"/>
      <c r="NT9" s="139"/>
      <c r="NU9" s="139"/>
      <c r="NV9" s="139"/>
      <c r="NW9" s="140"/>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09">
        <f>データ!Q6</f>
        <v>4</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09" t="str">
        <f>データ!AC6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t="str">
        <f>データ!AD6</f>
        <v>-</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データ!AE6</f>
        <v>60</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33" t="s">
        <v>22</v>
      </c>
      <c r="NK10" s="134"/>
      <c r="NL10" s="128" t="s">
        <v>23</v>
      </c>
      <c r="NM10" s="128"/>
      <c r="NN10" s="128"/>
      <c r="NO10" s="128"/>
      <c r="NP10" s="128"/>
      <c r="NQ10" s="128"/>
      <c r="NR10" s="128"/>
      <c r="NS10" s="128"/>
      <c r="NT10" s="128"/>
      <c r="NU10" s="128"/>
      <c r="NV10" s="128"/>
      <c r="NW10" s="129"/>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FZ11" s="130" t="s">
        <v>28</v>
      </c>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2"/>
      <c r="ID11" s="130" t="s">
        <v>29</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30</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31</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5"/>
      <c r="NJ11" s="3"/>
      <c r="NK11" s="3"/>
      <c r="NL11" s="3"/>
      <c r="NM11" s="3"/>
      <c r="NN11" s="3"/>
      <c r="NO11" s="3"/>
      <c r="NP11" s="3"/>
      <c r="NQ11" s="3"/>
      <c r="NR11" s="3"/>
      <c r="NS11" s="3"/>
      <c r="NT11" s="3"/>
      <c r="NU11" s="3"/>
      <c r="NV11" s="3"/>
      <c r="NW11" s="3"/>
      <c r="NX11" s="3"/>
    </row>
    <row r="12" spans="1:388" ht="18.75" customHeight="1" x14ac:dyDescent="0.15">
      <c r="A12" s="2"/>
      <c r="B12" s="109">
        <f>データ!U6</f>
        <v>23975</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6313</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FZ12" s="125" t="str">
        <f>データ!Y6</f>
        <v>１３：１</v>
      </c>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7"/>
      <c r="ID12" s="109">
        <f>データ!AF6</f>
        <v>57</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データ!AG6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データ!AH6</f>
        <v>57</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5"/>
      <c r="NJ12" s="3"/>
      <c r="NK12" s="3"/>
      <c r="NL12" s="3"/>
      <c r="NM12" s="3"/>
      <c r="NN12" s="3"/>
      <c r="NO12" s="3"/>
      <c r="NP12" s="3"/>
      <c r="NQ12" s="3"/>
      <c r="NR12" s="3"/>
      <c r="NS12" s="3"/>
      <c r="NT12" s="3"/>
      <c r="NU12" s="3"/>
      <c r="NV12" s="3"/>
      <c r="NW12" s="3"/>
      <c r="NX12" s="3"/>
    </row>
    <row r="13" spans="1:388" ht="17.25" customHeight="1" x14ac:dyDescent="0.2">
      <c r="A13" s="2"/>
      <c r="B13" s="112" t="s">
        <v>32</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5"/>
      <c r="NJ13" s="6"/>
      <c r="NK13" s="6"/>
      <c r="NL13" s="6"/>
      <c r="NM13" s="6"/>
      <c r="NN13" s="6"/>
      <c r="NO13" s="6"/>
      <c r="NP13" s="6"/>
      <c r="NQ13" s="6"/>
      <c r="NR13" s="6"/>
      <c r="NS13" s="6"/>
      <c r="NT13" s="6"/>
      <c r="NU13" s="6"/>
      <c r="NV13" s="6"/>
      <c r="NW13" s="6"/>
      <c r="NX13" s="6"/>
    </row>
    <row r="14" spans="1:388" ht="17.25" customHeight="1" x14ac:dyDescent="0.15">
      <c r="A14" s="2"/>
      <c r="B14" s="112" t="s">
        <v>33</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3" t="s">
        <v>36</v>
      </c>
      <c r="NK16" s="114"/>
      <c r="NL16" s="114"/>
      <c r="NM16" s="114"/>
      <c r="NN16" s="115"/>
      <c r="NO16" s="116" t="s">
        <v>37</v>
      </c>
      <c r="NP16" s="117"/>
      <c r="NQ16" s="117"/>
      <c r="NR16" s="117"/>
      <c r="NS16" s="118"/>
      <c r="NT16" s="116" t="s">
        <v>38</v>
      </c>
      <c r="NU16" s="117"/>
      <c r="NV16" s="117"/>
      <c r="NW16" s="117"/>
      <c r="NX16" s="118"/>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2" t="s">
        <v>39</v>
      </c>
      <c r="NK17" s="123"/>
      <c r="NL17" s="123"/>
      <c r="NM17" s="123"/>
      <c r="NN17" s="124"/>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1" t="s">
        <v>40</v>
      </c>
      <c r="NK18" s="102"/>
      <c r="NL18" s="102"/>
      <c r="NM18" s="105" t="s">
        <v>41</v>
      </c>
      <c r="NN18" s="106"/>
      <c r="NO18" s="101" t="s">
        <v>40</v>
      </c>
      <c r="NP18" s="102"/>
      <c r="NQ18" s="102"/>
      <c r="NR18" s="105" t="s">
        <v>41</v>
      </c>
      <c r="NS18" s="106"/>
      <c r="NT18" s="101" t="s">
        <v>40</v>
      </c>
      <c r="NU18" s="102"/>
      <c r="NV18" s="102"/>
      <c r="NW18" s="105" t="s">
        <v>41</v>
      </c>
      <c r="NX18" s="106"/>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3"/>
      <c r="NK19" s="104"/>
      <c r="NL19" s="104"/>
      <c r="NM19" s="107"/>
      <c r="NN19" s="108"/>
      <c r="NO19" s="103"/>
      <c r="NP19" s="104"/>
      <c r="NQ19" s="104"/>
      <c r="NR19" s="107"/>
      <c r="NS19" s="108"/>
      <c r="NT19" s="103"/>
      <c r="NU19" s="104"/>
      <c r="NV19" s="104"/>
      <c r="NW19" s="107"/>
      <c r="NX19" s="108"/>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8" t="s">
        <v>187</v>
      </c>
      <c r="NK22" s="99"/>
      <c r="NL22" s="99"/>
      <c r="NM22" s="99"/>
      <c r="NN22" s="99"/>
      <c r="NO22" s="99"/>
      <c r="NP22" s="99"/>
      <c r="NQ22" s="99"/>
      <c r="NR22" s="99"/>
      <c r="NS22" s="99"/>
      <c r="NT22" s="99"/>
      <c r="NU22" s="99"/>
      <c r="NV22" s="99"/>
      <c r="NW22" s="99"/>
      <c r="NX22" s="100"/>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4"/>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4"/>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4"/>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4"/>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4"/>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4"/>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4"/>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4"/>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4"/>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4"/>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103.5</v>
      </c>
      <c r="Q33" s="70"/>
      <c r="R33" s="70"/>
      <c r="S33" s="70"/>
      <c r="T33" s="70"/>
      <c r="U33" s="70"/>
      <c r="V33" s="70"/>
      <c r="W33" s="70"/>
      <c r="X33" s="70"/>
      <c r="Y33" s="70"/>
      <c r="Z33" s="70"/>
      <c r="AA33" s="70"/>
      <c r="AB33" s="70"/>
      <c r="AC33" s="70"/>
      <c r="AD33" s="71"/>
      <c r="AE33" s="69">
        <f>データ!AJ7</f>
        <v>111.1</v>
      </c>
      <c r="AF33" s="70"/>
      <c r="AG33" s="70"/>
      <c r="AH33" s="70"/>
      <c r="AI33" s="70"/>
      <c r="AJ33" s="70"/>
      <c r="AK33" s="70"/>
      <c r="AL33" s="70"/>
      <c r="AM33" s="70"/>
      <c r="AN33" s="70"/>
      <c r="AO33" s="70"/>
      <c r="AP33" s="70"/>
      <c r="AQ33" s="70"/>
      <c r="AR33" s="70"/>
      <c r="AS33" s="71"/>
      <c r="AT33" s="69">
        <f>データ!AK7</f>
        <v>107.2</v>
      </c>
      <c r="AU33" s="70"/>
      <c r="AV33" s="70"/>
      <c r="AW33" s="70"/>
      <c r="AX33" s="70"/>
      <c r="AY33" s="70"/>
      <c r="AZ33" s="70"/>
      <c r="BA33" s="70"/>
      <c r="BB33" s="70"/>
      <c r="BC33" s="70"/>
      <c r="BD33" s="70"/>
      <c r="BE33" s="70"/>
      <c r="BF33" s="70"/>
      <c r="BG33" s="70"/>
      <c r="BH33" s="71"/>
      <c r="BI33" s="69">
        <f>データ!AL7</f>
        <v>108.3</v>
      </c>
      <c r="BJ33" s="70"/>
      <c r="BK33" s="70"/>
      <c r="BL33" s="70"/>
      <c r="BM33" s="70"/>
      <c r="BN33" s="70"/>
      <c r="BO33" s="70"/>
      <c r="BP33" s="70"/>
      <c r="BQ33" s="70"/>
      <c r="BR33" s="70"/>
      <c r="BS33" s="70"/>
      <c r="BT33" s="70"/>
      <c r="BU33" s="70"/>
      <c r="BV33" s="70"/>
      <c r="BW33" s="71"/>
      <c r="BX33" s="69">
        <f>データ!AM7</f>
        <v>106.4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70.400000000000006</v>
      </c>
      <c r="DE33" s="70"/>
      <c r="DF33" s="70"/>
      <c r="DG33" s="70"/>
      <c r="DH33" s="70"/>
      <c r="DI33" s="70"/>
      <c r="DJ33" s="70"/>
      <c r="DK33" s="70"/>
      <c r="DL33" s="70"/>
      <c r="DM33" s="70"/>
      <c r="DN33" s="70"/>
      <c r="DO33" s="70"/>
      <c r="DP33" s="70"/>
      <c r="DQ33" s="70"/>
      <c r="DR33" s="71"/>
      <c r="DS33" s="69">
        <f>データ!AU7</f>
        <v>77.3</v>
      </c>
      <c r="DT33" s="70"/>
      <c r="DU33" s="70"/>
      <c r="DV33" s="70"/>
      <c r="DW33" s="70"/>
      <c r="DX33" s="70"/>
      <c r="DY33" s="70"/>
      <c r="DZ33" s="70"/>
      <c r="EA33" s="70"/>
      <c r="EB33" s="70"/>
      <c r="EC33" s="70"/>
      <c r="ED33" s="70"/>
      <c r="EE33" s="70"/>
      <c r="EF33" s="70"/>
      <c r="EG33" s="71"/>
      <c r="EH33" s="69">
        <f>データ!AV7</f>
        <v>65</v>
      </c>
      <c r="EI33" s="70"/>
      <c r="EJ33" s="70"/>
      <c r="EK33" s="70"/>
      <c r="EL33" s="70"/>
      <c r="EM33" s="70"/>
      <c r="EN33" s="70"/>
      <c r="EO33" s="70"/>
      <c r="EP33" s="70"/>
      <c r="EQ33" s="70"/>
      <c r="ER33" s="70"/>
      <c r="ES33" s="70"/>
      <c r="ET33" s="70"/>
      <c r="EU33" s="70"/>
      <c r="EV33" s="71"/>
      <c r="EW33" s="69">
        <f>データ!AW7</f>
        <v>66.2</v>
      </c>
      <c r="EX33" s="70"/>
      <c r="EY33" s="70"/>
      <c r="EZ33" s="70"/>
      <c r="FA33" s="70"/>
      <c r="FB33" s="70"/>
      <c r="FC33" s="70"/>
      <c r="FD33" s="70"/>
      <c r="FE33" s="70"/>
      <c r="FF33" s="70"/>
      <c r="FG33" s="70"/>
      <c r="FH33" s="70"/>
      <c r="FI33" s="70"/>
      <c r="FJ33" s="70"/>
      <c r="FK33" s="71"/>
      <c r="FL33" s="69">
        <f>データ!AX7</f>
        <v>69.2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65.5</v>
      </c>
      <c r="GS33" s="70"/>
      <c r="GT33" s="70"/>
      <c r="GU33" s="70"/>
      <c r="GV33" s="70"/>
      <c r="GW33" s="70"/>
      <c r="GX33" s="70"/>
      <c r="GY33" s="70"/>
      <c r="GZ33" s="70"/>
      <c r="HA33" s="70"/>
      <c r="HB33" s="70"/>
      <c r="HC33" s="70"/>
      <c r="HD33" s="70"/>
      <c r="HE33" s="70"/>
      <c r="HF33" s="71"/>
      <c r="HG33" s="69">
        <f>データ!BF7</f>
        <v>72.7</v>
      </c>
      <c r="HH33" s="70"/>
      <c r="HI33" s="70"/>
      <c r="HJ33" s="70"/>
      <c r="HK33" s="70"/>
      <c r="HL33" s="70"/>
      <c r="HM33" s="70"/>
      <c r="HN33" s="70"/>
      <c r="HO33" s="70"/>
      <c r="HP33" s="70"/>
      <c r="HQ33" s="70"/>
      <c r="HR33" s="70"/>
      <c r="HS33" s="70"/>
      <c r="HT33" s="70"/>
      <c r="HU33" s="71"/>
      <c r="HV33" s="69">
        <f>データ!BG7</f>
        <v>61.9</v>
      </c>
      <c r="HW33" s="70"/>
      <c r="HX33" s="70"/>
      <c r="HY33" s="70"/>
      <c r="HZ33" s="70"/>
      <c r="IA33" s="70"/>
      <c r="IB33" s="70"/>
      <c r="IC33" s="70"/>
      <c r="ID33" s="70"/>
      <c r="IE33" s="70"/>
      <c r="IF33" s="70"/>
      <c r="IG33" s="70"/>
      <c r="IH33" s="70"/>
      <c r="II33" s="70"/>
      <c r="IJ33" s="71"/>
      <c r="IK33" s="69">
        <f>データ!BH7</f>
        <v>63.7</v>
      </c>
      <c r="IL33" s="70"/>
      <c r="IM33" s="70"/>
      <c r="IN33" s="70"/>
      <c r="IO33" s="70"/>
      <c r="IP33" s="70"/>
      <c r="IQ33" s="70"/>
      <c r="IR33" s="70"/>
      <c r="IS33" s="70"/>
      <c r="IT33" s="70"/>
      <c r="IU33" s="70"/>
      <c r="IV33" s="70"/>
      <c r="IW33" s="70"/>
      <c r="IX33" s="70"/>
      <c r="IY33" s="71"/>
      <c r="IZ33" s="69">
        <f>データ!BI7</f>
        <v>66.7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51.2</v>
      </c>
      <c r="KG33" s="70"/>
      <c r="KH33" s="70"/>
      <c r="KI33" s="70"/>
      <c r="KJ33" s="70"/>
      <c r="KK33" s="70"/>
      <c r="KL33" s="70"/>
      <c r="KM33" s="70"/>
      <c r="KN33" s="70"/>
      <c r="KO33" s="70"/>
      <c r="KP33" s="70"/>
      <c r="KQ33" s="70"/>
      <c r="KR33" s="70"/>
      <c r="KS33" s="70"/>
      <c r="KT33" s="71"/>
      <c r="KU33" s="69">
        <f>データ!BQ7</f>
        <v>53.6</v>
      </c>
      <c r="KV33" s="70"/>
      <c r="KW33" s="70"/>
      <c r="KX33" s="70"/>
      <c r="KY33" s="70"/>
      <c r="KZ33" s="70"/>
      <c r="LA33" s="70"/>
      <c r="LB33" s="70"/>
      <c r="LC33" s="70"/>
      <c r="LD33" s="70"/>
      <c r="LE33" s="70"/>
      <c r="LF33" s="70"/>
      <c r="LG33" s="70"/>
      <c r="LH33" s="70"/>
      <c r="LI33" s="71"/>
      <c r="LJ33" s="69">
        <f>データ!BR7</f>
        <v>66.7</v>
      </c>
      <c r="LK33" s="70"/>
      <c r="LL33" s="70"/>
      <c r="LM33" s="70"/>
      <c r="LN33" s="70"/>
      <c r="LO33" s="70"/>
      <c r="LP33" s="70"/>
      <c r="LQ33" s="70"/>
      <c r="LR33" s="70"/>
      <c r="LS33" s="70"/>
      <c r="LT33" s="70"/>
      <c r="LU33" s="70"/>
      <c r="LV33" s="70"/>
      <c r="LW33" s="70"/>
      <c r="LX33" s="71"/>
      <c r="LY33" s="69">
        <f>データ!BS7</f>
        <v>68.599999999999994</v>
      </c>
      <c r="LZ33" s="70"/>
      <c r="MA33" s="70"/>
      <c r="MB33" s="70"/>
      <c r="MC33" s="70"/>
      <c r="MD33" s="70"/>
      <c r="ME33" s="70"/>
      <c r="MF33" s="70"/>
      <c r="MG33" s="70"/>
      <c r="MH33" s="70"/>
      <c r="MI33" s="70"/>
      <c r="MJ33" s="70"/>
      <c r="MK33" s="70"/>
      <c r="ML33" s="70"/>
      <c r="MM33" s="71"/>
      <c r="MN33" s="69">
        <f>データ!BT7</f>
        <v>65.8</v>
      </c>
      <c r="MO33" s="70"/>
      <c r="MP33" s="70"/>
      <c r="MQ33" s="70"/>
      <c r="MR33" s="70"/>
      <c r="MS33" s="70"/>
      <c r="MT33" s="70"/>
      <c r="MU33" s="70"/>
      <c r="MV33" s="70"/>
      <c r="MW33" s="70"/>
      <c r="MX33" s="70"/>
      <c r="MY33" s="70"/>
      <c r="MZ33" s="70"/>
      <c r="NA33" s="70"/>
      <c r="NB33" s="71"/>
      <c r="ND33" s="2"/>
      <c r="NE33" s="2"/>
      <c r="NF33" s="2"/>
      <c r="NG33" s="2"/>
      <c r="NH33" s="15"/>
      <c r="NI33" s="2"/>
      <c r="NJ33" s="94"/>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5"/>
      <c r="NK34" s="96"/>
      <c r="NL34" s="96"/>
      <c r="NM34" s="96"/>
      <c r="NN34" s="96"/>
      <c r="NO34" s="96"/>
      <c r="NP34" s="96"/>
      <c r="NQ34" s="96"/>
      <c r="NR34" s="96"/>
      <c r="NS34" s="96"/>
      <c r="NT34" s="96"/>
      <c r="NU34" s="96"/>
      <c r="NV34" s="96"/>
      <c r="NW34" s="96"/>
      <c r="NX34" s="97"/>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189</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4"/>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4"/>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4"/>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4"/>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4"/>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4"/>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4"/>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4"/>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4"/>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4"/>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4"/>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5"/>
      <c r="NK51" s="96"/>
      <c r="NL51" s="96"/>
      <c r="NM51" s="96"/>
      <c r="NN51" s="96"/>
      <c r="NO51" s="96"/>
      <c r="NP51" s="96"/>
      <c r="NQ51" s="96"/>
      <c r="NR51" s="96"/>
      <c r="NS51" s="96"/>
      <c r="NT51" s="96"/>
      <c r="NU51" s="96"/>
      <c r="NV51" s="96"/>
      <c r="NW51" s="96"/>
      <c r="NX51" s="97"/>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4" t="s">
        <v>190</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27363</v>
      </c>
      <c r="Q55" s="67"/>
      <c r="R55" s="67"/>
      <c r="S55" s="67"/>
      <c r="T55" s="67"/>
      <c r="U55" s="67"/>
      <c r="V55" s="67"/>
      <c r="W55" s="67"/>
      <c r="X55" s="67"/>
      <c r="Y55" s="67"/>
      <c r="Z55" s="67"/>
      <c r="AA55" s="67"/>
      <c r="AB55" s="67"/>
      <c r="AC55" s="67"/>
      <c r="AD55" s="68"/>
      <c r="AE55" s="66">
        <f>データ!CB7</f>
        <v>29712</v>
      </c>
      <c r="AF55" s="67"/>
      <c r="AG55" s="67"/>
      <c r="AH55" s="67"/>
      <c r="AI55" s="67"/>
      <c r="AJ55" s="67"/>
      <c r="AK55" s="67"/>
      <c r="AL55" s="67"/>
      <c r="AM55" s="67"/>
      <c r="AN55" s="67"/>
      <c r="AO55" s="67"/>
      <c r="AP55" s="67"/>
      <c r="AQ55" s="67"/>
      <c r="AR55" s="67"/>
      <c r="AS55" s="68"/>
      <c r="AT55" s="66">
        <f>データ!CC7</f>
        <v>30937</v>
      </c>
      <c r="AU55" s="67"/>
      <c r="AV55" s="67"/>
      <c r="AW55" s="67"/>
      <c r="AX55" s="67"/>
      <c r="AY55" s="67"/>
      <c r="AZ55" s="67"/>
      <c r="BA55" s="67"/>
      <c r="BB55" s="67"/>
      <c r="BC55" s="67"/>
      <c r="BD55" s="67"/>
      <c r="BE55" s="67"/>
      <c r="BF55" s="67"/>
      <c r="BG55" s="67"/>
      <c r="BH55" s="68"/>
      <c r="BI55" s="66">
        <f>データ!CD7</f>
        <v>32426</v>
      </c>
      <c r="BJ55" s="67"/>
      <c r="BK55" s="67"/>
      <c r="BL55" s="67"/>
      <c r="BM55" s="67"/>
      <c r="BN55" s="67"/>
      <c r="BO55" s="67"/>
      <c r="BP55" s="67"/>
      <c r="BQ55" s="67"/>
      <c r="BR55" s="67"/>
      <c r="BS55" s="67"/>
      <c r="BT55" s="67"/>
      <c r="BU55" s="67"/>
      <c r="BV55" s="67"/>
      <c r="BW55" s="68"/>
      <c r="BX55" s="66">
        <f>データ!CE7</f>
        <v>30756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7054</v>
      </c>
      <c r="DE55" s="67"/>
      <c r="DF55" s="67"/>
      <c r="DG55" s="67"/>
      <c r="DH55" s="67"/>
      <c r="DI55" s="67"/>
      <c r="DJ55" s="67"/>
      <c r="DK55" s="67"/>
      <c r="DL55" s="67"/>
      <c r="DM55" s="67"/>
      <c r="DN55" s="67"/>
      <c r="DO55" s="67"/>
      <c r="DP55" s="67"/>
      <c r="DQ55" s="67"/>
      <c r="DR55" s="68"/>
      <c r="DS55" s="66">
        <f>データ!CM7</f>
        <v>8208</v>
      </c>
      <c r="DT55" s="67"/>
      <c r="DU55" s="67"/>
      <c r="DV55" s="67"/>
      <c r="DW55" s="67"/>
      <c r="DX55" s="67"/>
      <c r="DY55" s="67"/>
      <c r="DZ55" s="67"/>
      <c r="EA55" s="67"/>
      <c r="EB55" s="67"/>
      <c r="EC55" s="67"/>
      <c r="ED55" s="67"/>
      <c r="EE55" s="67"/>
      <c r="EF55" s="67"/>
      <c r="EG55" s="68"/>
      <c r="EH55" s="66">
        <f>データ!CN7</f>
        <v>9500</v>
      </c>
      <c r="EI55" s="67"/>
      <c r="EJ55" s="67"/>
      <c r="EK55" s="67"/>
      <c r="EL55" s="67"/>
      <c r="EM55" s="67"/>
      <c r="EN55" s="67"/>
      <c r="EO55" s="67"/>
      <c r="EP55" s="67"/>
      <c r="EQ55" s="67"/>
      <c r="ER55" s="67"/>
      <c r="ES55" s="67"/>
      <c r="ET55" s="67"/>
      <c r="EU55" s="67"/>
      <c r="EV55" s="68"/>
      <c r="EW55" s="66">
        <f>データ!CO7</f>
        <v>10304</v>
      </c>
      <c r="EX55" s="67"/>
      <c r="EY55" s="67"/>
      <c r="EZ55" s="67"/>
      <c r="FA55" s="67"/>
      <c r="FB55" s="67"/>
      <c r="FC55" s="67"/>
      <c r="FD55" s="67"/>
      <c r="FE55" s="67"/>
      <c r="FF55" s="67"/>
      <c r="FG55" s="67"/>
      <c r="FH55" s="67"/>
      <c r="FI55" s="67"/>
      <c r="FJ55" s="67"/>
      <c r="FK55" s="68"/>
      <c r="FL55" s="66">
        <f>データ!CP7</f>
        <v>11542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74.099999999999994</v>
      </c>
      <c r="GS55" s="70"/>
      <c r="GT55" s="70"/>
      <c r="GU55" s="70"/>
      <c r="GV55" s="70"/>
      <c r="GW55" s="70"/>
      <c r="GX55" s="70"/>
      <c r="GY55" s="70"/>
      <c r="GZ55" s="70"/>
      <c r="HA55" s="70"/>
      <c r="HB55" s="70"/>
      <c r="HC55" s="70"/>
      <c r="HD55" s="70"/>
      <c r="HE55" s="70"/>
      <c r="HF55" s="71"/>
      <c r="HG55" s="69">
        <f>データ!CX7</f>
        <v>69.900000000000006</v>
      </c>
      <c r="HH55" s="70"/>
      <c r="HI55" s="70"/>
      <c r="HJ55" s="70"/>
      <c r="HK55" s="70"/>
      <c r="HL55" s="70"/>
      <c r="HM55" s="70"/>
      <c r="HN55" s="70"/>
      <c r="HO55" s="70"/>
      <c r="HP55" s="70"/>
      <c r="HQ55" s="70"/>
      <c r="HR55" s="70"/>
      <c r="HS55" s="70"/>
      <c r="HT55" s="70"/>
      <c r="HU55" s="71"/>
      <c r="HV55" s="69">
        <f>データ!CY7</f>
        <v>74.5</v>
      </c>
      <c r="HW55" s="70"/>
      <c r="HX55" s="70"/>
      <c r="HY55" s="70"/>
      <c r="HZ55" s="70"/>
      <c r="IA55" s="70"/>
      <c r="IB55" s="70"/>
      <c r="IC55" s="70"/>
      <c r="ID55" s="70"/>
      <c r="IE55" s="70"/>
      <c r="IF55" s="70"/>
      <c r="IG55" s="70"/>
      <c r="IH55" s="70"/>
      <c r="II55" s="70"/>
      <c r="IJ55" s="71"/>
      <c r="IK55" s="69">
        <f>データ!CZ7</f>
        <v>68.8</v>
      </c>
      <c r="IL55" s="70"/>
      <c r="IM55" s="70"/>
      <c r="IN55" s="70"/>
      <c r="IO55" s="70"/>
      <c r="IP55" s="70"/>
      <c r="IQ55" s="70"/>
      <c r="IR55" s="70"/>
      <c r="IS55" s="70"/>
      <c r="IT55" s="70"/>
      <c r="IU55" s="70"/>
      <c r="IV55" s="70"/>
      <c r="IW55" s="70"/>
      <c r="IX55" s="70"/>
      <c r="IY55" s="71"/>
      <c r="IZ55" s="69">
        <f>データ!DA7</f>
        <v>65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17.7</v>
      </c>
      <c r="KG55" s="70"/>
      <c r="KH55" s="70"/>
      <c r="KI55" s="70"/>
      <c r="KJ55" s="70"/>
      <c r="KK55" s="70"/>
      <c r="KL55" s="70"/>
      <c r="KM55" s="70"/>
      <c r="KN55" s="70"/>
      <c r="KO55" s="70"/>
      <c r="KP55" s="70"/>
      <c r="KQ55" s="70"/>
      <c r="KR55" s="70"/>
      <c r="KS55" s="70"/>
      <c r="KT55" s="71"/>
      <c r="KU55" s="69">
        <f>データ!DI7</f>
        <v>16.600000000000001</v>
      </c>
      <c r="KV55" s="70"/>
      <c r="KW55" s="70"/>
      <c r="KX55" s="70"/>
      <c r="KY55" s="70"/>
      <c r="KZ55" s="70"/>
      <c r="LA55" s="70"/>
      <c r="LB55" s="70"/>
      <c r="LC55" s="70"/>
      <c r="LD55" s="70"/>
      <c r="LE55" s="70"/>
      <c r="LF55" s="70"/>
      <c r="LG55" s="70"/>
      <c r="LH55" s="70"/>
      <c r="LI55" s="71"/>
      <c r="LJ55" s="69">
        <f>データ!DJ7</f>
        <v>16.2</v>
      </c>
      <c r="LK55" s="70"/>
      <c r="LL55" s="70"/>
      <c r="LM55" s="70"/>
      <c r="LN55" s="70"/>
      <c r="LO55" s="70"/>
      <c r="LP55" s="70"/>
      <c r="LQ55" s="70"/>
      <c r="LR55" s="70"/>
      <c r="LS55" s="70"/>
      <c r="LT55" s="70"/>
      <c r="LU55" s="70"/>
      <c r="LV55" s="70"/>
      <c r="LW55" s="70"/>
      <c r="LX55" s="71"/>
      <c r="LY55" s="69">
        <f>データ!DK7</f>
        <v>16.600000000000001</v>
      </c>
      <c r="LZ55" s="70"/>
      <c r="MA55" s="70"/>
      <c r="MB55" s="70"/>
      <c r="MC55" s="70"/>
      <c r="MD55" s="70"/>
      <c r="ME55" s="70"/>
      <c r="MF55" s="70"/>
      <c r="MG55" s="70"/>
      <c r="MH55" s="70"/>
      <c r="MI55" s="70"/>
      <c r="MJ55" s="70"/>
      <c r="MK55" s="70"/>
      <c r="ML55" s="70"/>
      <c r="MM55" s="71"/>
      <c r="MN55" s="69">
        <f>データ!DL7</f>
        <v>15.9</v>
      </c>
      <c r="MO55" s="70"/>
      <c r="MP55" s="70"/>
      <c r="MQ55" s="70"/>
      <c r="MR55" s="70"/>
      <c r="MS55" s="70"/>
      <c r="MT55" s="70"/>
      <c r="MU55" s="70"/>
      <c r="MV55" s="70"/>
      <c r="MW55" s="70"/>
      <c r="MX55" s="70"/>
      <c r="MY55" s="70"/>
      <c r="MZ55" s="70"/>
      <c r="NA55" s="70"/>
      <c r="NB55" s="71"/>
      <c r="NC55" s="2"/>
      <c r="ND55" s="2"/>
      <c r="NE55" s="2"/>
      <c r="NF55" s="2"/>
      <c r="NG55" s="2"/>
      <c r="NH55" s="15"/>
      <c r="NI55" s="2"/>
      <c r="NJ55" s="94"/>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4"/>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4"/>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4"/>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4"/>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4"/>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4"/>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4"/>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4"/>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4"/>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4"/>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4"/>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5"/>
      <c r="NK67" s="96"/>
      <c r="NL67" s="96"/>
      <c r="NM67" s="96"/>
      <c r="NN67" s="96"/>
      <c r="NO67" s="96"/>
      <c r="NP67" s="96"/>
      <c r="NQ67" s="96"/>
      <c r="NR67" s="96"/>
      <c r="NS67" s="96"/>
      <c r="NT67" s="96"/>
      <c r="NU67" s="96"/>
      <c r="NV67" s="96"/>
      <c r="NW67" s="96"/>
      <c r="NX67" s="97"/>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76.7</v>
      </c>
      <c r="DH79" s="70"/>
      <c r="DI79" s="70"/>
      <c r="DJ79" s="70"/>
      <c r="DK79" s="70"/>
      <c r="DL79" s="70"/>
      <c r="DM79" s="70"/>
      <c r="DN79" s="70"/>
      <c r="DO79" s="70"/>
      <c r="DP79" s="70"/>
      <c r="DQ79" s="70"/>
      <c r="DR79" s="70"/>
      <c r="DS79" s="70"/>
      <c r="DT79" s="70"/>
      <c r="DU79" s="71"/>
      <c r="DV79" s="69">
        <f>データ!EE7</f>
        <v>18.7</v>
      </c>
      <c r="DW79" s="70"/>
      <c r="DX79" s="70"/>
      <c r="DY79" s="70"/>
      <c r="DZ79" s="70"/>
      <c r="EA79" s="70"/>
      <c r="EB79" s="70"/>
      <c r="EC79" s="70"/>
      <c r="ED79" s="70"/>
      <c r="EE79" s="70"/>
      <c r="EF79" s="70"/>
      <c r="EG79" s="70"/>
      <c r="EH79" s="70"/>
      <c r="EI79" s="70"/>
      <c r="EJ79" s="71"/>
      <c r="EK79" s="69">
        <f>データ!EF7</f>
        <v>20.9</v>
      </c>
      <c r="EL79" s="70"/>
      <c r="EM79" s="70"/>
      <c r="EN79" s="70"/>
      <c r="EO79" s="70"/>
      <c r="EP79" s="70"/>
      <c r="EQ79" s="70"/>
      <c r="ER79" s="70"/>
      <c r="ES79" s="70"/>
      <c r="ET79" s="70"/>
      <c r="EU79" s="70"/>
      <c r="EV79" s="70"/>
      <c r="EW79" s="70"/>
      <c r="EX79" s="70"/>
      <c r="EY79" s="71"/>
      <c r="EZ79" s="69">
        <f>データ!EG7</f>
        <v>23.3</v>
      </c>
      <c r="FA79" s="70"/>
      <c r="FB79" s="70"/>
      <c r="FC79" s="70"/>
      <c r="FD79" s="70"/>
      <c r="FE79" s="70"/>
      <c r="FF79" s="70"/>
      <c r="FG79" s="70"/>
      <c r="FH79" s="70"/>
      <c r="FI79" s="70"/>
      <c r="FJ79" s="70"/>
      <c r="FK79" s="70"/>
      <c r="FL79" s="70"/>
      <c r="FM79" s="70"/>
      <c r="FN79" s="71"/>
      <c r="FO79" s="69">
        <f>データ!EH7</f>
        <v>28.9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78.2</v>
      </c>
      <c r="GU79" s="70"/>
      <c r="GV79" s="70"/>
      <c r="GW79" s="70"/>
      <c r="GX79" s="70"/>
      <c r="GY79" s="70"/>
      <c r="GZ79" s="70"/>
      <c r="HA79" s="70"/>
      <c r="HB79" s="70"/>
      <c r="HC79" s="70"/>
      <c r="HD79" s="70"/>
      <c r="HE79" s="70"/>
      <c r="HF79" s="70"/>
      <c r="HG79" s="70"/>
      <c r="HH79" s="71"/>
      <c r="HI79" s="69">
        <f>データ!EP7</f>
        <v>54.1</v>
      </c>
      <c r="HJ79" s="70"/>
      <c r="HK79" s="70"/>
      <c r="HL79" s="70"/>
      <c r="HM79" s="70"/>
      <c r="HN79" s="70"/>
      <c r="HO79" s="70"/>
      <c r="HP79" s="70"/>
      <c r="HQ79" s="70"/>
      <c r="HR79" s="70"/>
      <c r="HS79" s="70"/>
      <c r="HT79" s="70"/>
      <c r="HU79" s="70"/>
      <c r="HV79" s="70"/>
      <c r="HW79" s="71"/>
      <c r="HX79" s="69">
        <f>データ!EQ7</f>
        <v>31.9</v>
      </c>
      <c r="HY79" s="70"/>
      <c r="HZ79" s="70"/>
      <c r="IA79" s="70"/>
      <c r="IB79" s="70"/>
      <c r="IC79" s="70"/>
      <c r="ID79" s="70"/>
      <c r="IE79" s="70"/>
      <c r="IF79" s="70"/>
      <c r="IG79" s="70"/>
      <c r="IH79" s="70"/>
      <c r="II79" s="70"/>
      <c r="IJ79" s="70"/>
      <c r="IK79" s="70"/>
      <c r="IL79" s="71"/>
      <c r="IM79" s="69">
        <f>データ!ER7</f>
        <v>29</v>
      </c>
      <c r="IN79" s="70"/>
      <c r="IO79" s="70"/>
      <c r="IP79" s="70"/>
      <c r="IQ79" s="70"/>
      <c r="IR79" s="70"/>
      <c r="IS79" s="70"/>
      <c r="IT79" s="70"/>
      <c r="IU79" s="70"/>
      <c r="IV79" s="70"/>
      <c r="IW79" s="70"/>
      <c r="IX79" s="70"/>
      <c r="IY79" s="70"/>
      <c r="IZ79" s="70"/>
      <c r="JA79" s="71"/>
      <c r="JB79" s="69">
        <f>データ!ES7</f>
        <v>41.3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22345133</v>
      </c>
      <c r="KH79" s="67"/>
      <c r="KI79" s="67"/>
      <c r="KJ79" s="67"/>
      <c r="KK79" s="67"/>
      <c r="KL79" s="67"/>
      <c r="KM79" s="67"/>
      <c r="KN79" s="67"/>
      <c r="KO79" s="67"/>
      <c r="KP79" s="67"/>
      <c r="KQ79" s="67"/>
      <c r="KR79" s="67"/>
      <c r="KS79" s="67"/>
      <c r="KT79" s="67"/>
      <c r="KU79" s="68"/>
      <c r="KV79" s="66">
        <f>データ!FA7</f>
        <v>95069400</v>
      </c>
      <c r="KW79" s="67"/>
      <c r="KX79" s="67"/>
      <c r="KY79" s="67"/>
      <c r="KZ79" s="67"/>
      <c r="LA79" s="67"/>
      <c r="LB79" s="67"/>
      <c r="LC79" s="67"/>
      <c r="LD79" s="67"/>
      <c r="LE79" s="67"/>
      <c r="LF79" s="67"/>
      <c r="LG79" s="67"/>
      <c r="LH79" s="67"/>
      <c r="LI79" s="67"/>
      <c r="LJ79" s="68"/>
      <c r="LK79" s="66">
        <f>データ!FB7</f>
        <v>106502833</v>
      </c>
      <c r="LL79" s="67"/>
      <c r="LM79" s="67"/>
      <c r="LN79" s="67"/>
      <c r="LO79" s="67"/>
      <c r="LP79" s="67"/>
      <c r="LQ79" s="67"/>
      <c r="LR79" s="67"/>
      <c r="LS79" s="67"/>
      <c r="LT79" s="67"/>
      <c r="LU79" s="67"/>
      <c r="LV79" s="67"/>
      <c r="LW79" s="67"/>
      <c r="LX79" s="67"/>
      <c r="LY79" s="68"/>
      <c r="LZ79" s="66">
        <f>データ!FC7</f>
        <v>103384867</v>
      </c>
      <c r="MA79" s="67"/>
      <c r="MB79" s="67"/>
      <c r="MC79" s="67"/>
      <c r="MD79" s="67"/>
      <c r="ME79" s="67"/>
      <c r="MF79" s="67"/>
      <c r="MG79" s="67"/>
      <c r="MH79" s="67"/>
      <c r="MI79" s="67"/>
      <c r="MJ79" s="67"/>
      <c r="MK79" s="67"/>
      <c r="ML79" s="67"/>
      <c r="MM79" s="67"/>
      <c r="MN79" s="68"/>
      <c r="MO79" s="66">
        <f>データ!FD7</f>
        <v>103680617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nE/ITNp3nYJ8MWwukDQKz2A0G/NDuCcdMy7h7G1EK3ev9YJBaiP+O9bGEAXv+fyogVYeXZYJnzPd6xrQq6yVMQ==" saltValue="bjK2xm0r3Ctw3c2hUpNgX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3" t="s">
        <v>109</v>
      </c>
      <c r="AJ4" s="154"/>
      <c r="AK4" s="154"/>
      <c r="AL4" s="154"/>
      <c r="AM4" s="154"/>
      <c r="AN4" s="154"/>
      <c r="AO4" s="154"/>
      <c r="AP4" s="154"/>
      <c r="AQ4" s="154"/>
      <c r="AR4" s="154"/>
      <c r="AS4" s="155"/>
      <c r="AT4" s="152" t="s">
        <v>110</v>
      </c>
      <c r="AU4" s="151"/>
      <c r="AV4" s="151"/>
      <c r="AW4" s="151"/>
      <c r="AX4" s="151"/>
      <c r="AY4" s="151"/>
      <c r="AZ4" s="151"/>
      <c r="BA4" s="151"/>
      <c r="BB4" s="151"/>
      <c r="BC4" s="151"/>
      <c r="BD4" s="151"/>
      <c r="BE4" s="152" t="s">
        <v>111</v>
      </c>
      <c r="BF4" s="151"/>
      <c r="BG4" s="151"/>
      <c r="BH4" s="151"/>
      <c r="BI4" s="151"/>
      <c r="BJ4" s="151"/>
      <c r="BK4" s="151"/>
      <c r="BL4" s="151"/>
      <c r="BM4" s="151"/>
      <c r="BN4" s="151"/>
      <c r="BO4" s="151"/>
      <c r="BP4" s="153" t="s">
        <v>112</v>
      </c>
      <c r="BQ4" s="154"/>
      <c r="BR4" s="154"/>
      <c r="BS4" s="154"/>
      <c r="BT4" s="154"/>
      <c r="BU4" s="154"/>
      <c r="BV4" s="154"/>
      <c r="BW4" s="154"/>
      <c r="BX4" s="154"/>
      <c r="BY4" s="154"/>
      <c r="BZ4" s="155"/>
      <c r="CA4" s="151" t="s">
        <v>113</v>
      </c>
      <c r="CB4" s="151"/>
      <c r="CC4" s="151"/>
      <c r="CD4" s="151"/>
      <c r="CE4" s="151"/>
      <c r="CF4" s="151"/>
      <c r="CG4" s="151"/>
      <c r="CH4" s="151"/>
      <c r="CI4" s="151"/>
      <c r="CJ4" s="151"/>
      <c r="CK4" s="151"/>
      <c r="CL4" s="152" t="s">
        <v>114</v>
      </c>
      <c r="CM4" s="151"/>
      <c r="CN4" s="151"/>
      <c r="CO4" s="151"/>
      <c r="CP4" s="151"/>
      <c r="CQ4" s="151"/>
      <c r="CR4" s="151"/>
      <c r="CS4" s="151"/>
      <c r="CT4" s="151"/>
      <c r="CU4" s="151"/>
      <c r="CV4" s="151"/>
      <c r="CW4" s="151" t="s">
        <v>115</v>
      </c>
      <c r="CX4" s="151"/>
      <c r="CY4" s="151"/>
      <c r="CZ4" s="151"/>
      <c r="DA4" s="151"/>
      <c r="DB4" s="151"/>
      <c r="DC4" s="151"/>
      <c r="DD4" s="151"/>
      <c r="DE4" s="151"/>
      <c r="DF4" s="151"/>
      <c r="DG4" s="151"/>
      <c r="DH4" s="151" t="s">
        <v>116</v>
      </c>
      <c r="DI4" s="151"/>
      <c r="DJ4" s="151"/>
      <c r="DK4" s="151"/>
      <c r="DL4" s="151"/>
      <c r="DM4" s="151"/>
      <c r="DN4" s="151"/>
      <c r="DO4" s="151"/>
      <c r="DP4" s="151"/>
      <c r="DQ4" s="151"/>
      <c r="DR4" s="151"/>
      <c r="DS4" s="152" t="s">
        <v>117</v>
      </c>
      <c r="DT4" s="151"/>
      <c r="DU4" s="151"/>
      <c r="DV4" s="151"/>
      <c r="DW4" s="151"/>
      <c r="DX4" s="151"/>
      <c r="DY4" s="151"/>
      <c r="DZ4" s="151"/>
      <c r="EA4" s="151"/>
      <c r="EB4" s="151"/>
      <c r="EC4" s="151"/>
      <c r="ED4" s="153" t="s">
        <v>118</v>
      </c>
      <c r="EE4" s="154"/>
      <c r="EF4" s="154"/>
      <c r="EG4" s="154"/>
      <c r="EH4" s="154"/>
      <c r="EI4" s="154"/>
      <c r="EJ4" s="154"/>
      <c r="EK4" s="154"/>
      <c r="EL4" s="154"/>
      <c r="EM4" s="154"/>
      <c r="EN4" s="155"/>
      <c r="EO4" s="151" t="s">
        <v>119</v>
      </c>
      <c r="EP4" s="151"/>
      <c r="EQ4" s="151"/>
      <c r="ER4" s="151"/>
      <c r="ES4" s="151"/>
      <c r="ET4" s="151"/>
      <c r="EU4" s="151"/>
      <c r="EV4" s="151"/>
      <c r="EW4" s="151"/>
      <c r="EX4" s="151"/>
      <c r="EY4" s="151"/>
      <c r="EZ4" s="151" t="s">
        <v>120</v>
      </c>
      <c r="FA4" s="151"/>
      <c r="FB4" s="151"/>
      <c r="FC4" s="151"/>
      <c r="FD4" s="151"/>
      <c r="FE4" s="151"/>
      <c r="FF4" s="151"/>
      <c r="FG4" s="151"/>
      <c r="FH4" s="151"/>
      <c r="FI4" s="151"/>
      <c r="FJ4" s="151"/>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158</v>
      </c>
      <c r="BJ5" s="49" t="s">
        <v>150</v>
      </c>
      <c r="BK5" s="49" t="s">
        <v>151</v>
      </c>
      <c r="BL5" s="49" t="s">
        <v>152</v>
      </c>
      <c r="BM5" s="49" t="s">
        <v>153</v>
      </c>
      <c r="BN5" s="49" t="s">
        <v>154</v>
      </c>
      <c r="BO5" s="49" t="s">
        <v>155</v>
      </c>
      <c r="BP5" s="49" t="s">
        <v>145</v>
      </c>
      <c r="BQ5" s="49" t="s">
        <v>157</v>
      </c>
      <c r="BR5" s="49" t="s">
        <v>147</v>
      </c>
      <c r="BS5" s="49" t="s">
        <v>148</v>
      </c>
      <c r="BT5" s="49" t="s">
        <v>159</v>
      </c>
      <c r="BU5" s="49" t="s">
        <v>150</v>
      </c>
      <c r="BV5" s="49" t="s">
        <v>151</v>
      </c>
      <c r="BW5" s="49" t="s">
        <v>152</v>
      </c>
      <c r="BX5" s="49" t="s">
        <v>153</v>
      </c>
      <c r="BY5" s="49" t="s">
        <v>154</v>
      </c>
      <c r="BZ5" s="49" t="s">
        <v>155</v>
      </c>
      <c r="CA5" s="49" t="s">
        <v>160</v>
      </c>
      <c r="CB5" s="49" t="s">
        <v>157</v>
      </c>
      <c r="CC5" s="49" t="s">
        <v>147</v>
      </c>
      <c r="CD5" s="49" t="s">
        <v>148</v>
      </c>
      <c r="CE5" s="49" t="s">
        <v>149</v>
      </c>
      <c r="CF5" s="49" t="s">
        <v>150</v>
      </c>
      <c r="CG5" s="49" t="s">
        <v>151</v>
      </c>
      <c r="CH5" s="49" t="s">
        <v>152</v>
      </c>
      <c r="CI5" s="49" t="s">
        <v>153</v>
      </c>
      <c r="CJ5" s="49" t="s">
        <v>154</v>
      </c>
      <c r="CK5" s="49" t="s">
        <v>155</v>
      </c>
      <c r="CL5" s="49" t="s">
        <v>161</v>
      </c>
      <c r="CM5" s="49" t="s">
        <v>157</v>
      </c>
      <c r="CN5" s="49" t="s">
        <v>147</v>
      </c>
      <c r="CO5" s="49" t="s">
        <v>148</v>
      </c>
      <c r="CP5" s="49" t="s">
        <v>149</v>
      </c>
      <c r="CQ5" s="49" t="s">
        <v>150</v>
      </c>
      <c r="CR5" s="49" t="s">
        <v>151</v>
      </c>
      <c r="CS5" s="49" t="s">
        <v>152</v>
      </c>
      <c r="CT5" s="49" t="s">
        <v>153</v>
      </c>
      <c r="CU5" s="49" t="s">
        <v>154</v>
      </c>
      <c r="CV5" s="49" t="s">
        <v>155</v>
      </c>
      <c r="CW5" s="49" t="s">
        <v>145</v>
      </c>
      <c r="CX5" s="49" t="s">
        <v>157</v>
      </c>
      <c r="CY5" s="49" t="s">
        <v>162</v>
      </c>
      <c r="CZ5" s="49" t="s">
        <v>148</v>
      </c>
      <c r="DA5" s="49" t="s">
        <v>149</v>
      </c>
      <c r="DB5" s="49" t="s">
        <v>150</v>
      </c>
      <c r="DC5" s="49" t="s">
        <v>151</v>
      </c>
      <c r="DD5" s="49" t="s">
        <v>152</v>
      </c>
      <c r="DE5" s="49" t="s">
        <v>153</v>
      </c>
      <c r="DF5" s="49" t="s">
        <v>154</v>
      </c>
      <c r="DG5" s="49" t="s">
        <v>155</v>
      </c>
      <c r="DH5" s="49" t="s">
        <v>145</v>
      </c>
      <c r="DI5" s="49" t="s">
        <v>157</v>
      </c>
      <c r="DJ5" s="49" t="s">
        <v>147</v>
      </c>
      <c r="DK5" s="49" t="s">
        <v>148</v>
      </c>
      <c r="DL5" s="49" t="s">
        <v>149</v>
      </c>
      <c r="DM5" s="49" t="s">
        <v>150</v>
      </c>
      <c r="DN5" s="49" t="s">
        <v>151</v>
      </c>
      <c r="DO5" s="49" t="s">
        <v>152</v>
      </c>
      <c r="DP5" s="49" t="s">
        <v>153</v>
      </c>
      <c r="DQ5" s="49" t="s">
        <v>154</v>
      </c>
      <c r="DR5" s="49" t="s">
        <v>155</v>
      </c>
      <c r="DS5" s="49" t="s">
        <v>145</v>
      </c>
      <c r="DT5" s="49" t="s">
        <v>157</v>
      </c>
      <c r="DU5" s="49" t="s">
        <v>162</v>
      </c>
      <c r="DV5" s="49" t="s">
        <v>163</v>
      </c>
      <c r="DW5" s="49" t="s">
        <v>149</v>
      </c>
      <c r="DX5" s="49" t="s">
        <v>150</v>
      </c>
      <c r="DY5" s="49" t="s">
        <v>151</v>
      </c>
      <c r="DZ5" s="49" t="s">
        <v>152</v>
      </c>
      <c r="EA5" s="49" t="s">
        <v>153</v>
      </c>
      <c r="EB5" s="49" t="s">
        <v>154</v>
      </c>
      <c r="EC5" s="49" t="s">
        <v>155</v>
      </c>
      <c r="ED5" s="49" t="s">
        <v>145</v>
      </c>
      <c r="EE5" s="49" t="s">
        <v>157</v>
      </c>
      <c r="EF5" s="49" t="s">
        <v>147</v>
      </c>
      <c r="EG5" s="49" t="s">
        <v>148</v>
      </c>
      <c r="EH5" s="49" t="s">
        <v>149</v>
      </c>
      <c r="EI5" s="49" t="s">
        <v>150</v>
      </c>
      <c r="EJ5" s="49" t="s">
        <v>151</v>
      </c>
      <c r="EK5" s="49" t="s">
        <v>152</v>
      </c>
      <c r="EL5" s="49" t="s">
        <v>153</v>
      </c>
      <c r="EM5" s="49" t="s">
        <v>154</v>
      </c>
      <c r="EN5" s="49" t="s">
        <v>155</v>
      </c>
      <c r="EO5" s="49" t="s">
        <v>145</v>
      </c>
      <c r="EP5" s="49" t="s">
        <v>164</v>
      </c>
      <c r="EQ5" s="49" t="s">
        <v>165</v>
      </c>
      <c r="ER5" s="49" t="s">
        <v>148</v>
      </c>
      <c r="ES5" s="49" t="s">
        <v>149</v>
      </c>
      <c r="ET5" s="49" t="s">
        <v>150</v>
      </c>
      <c r="EU5" s="49" t="s">
        <v>151</v>
      </c>
      <c r="EV5" s="49" t="s">
        <v>152</v>
      </c>
      <c r="EW5" s="49" t="s">
        <v>153</v>
      </c>
      <c r="EX5" s="49" t="s">
        <v>154</v>
      </c>
      <c r="EY5" s="49" t="s">
        <v>166</v>
      </c>
      <c r="EZ5" s="49" t="s">
        <v>145</v>
      </c>
      <c r="FA5" s="49" t="s">
        <v>157</v>
      </c>
      <c r="FB5" s="49" t="s">
        <v>165</v>
      </c>
      <c r="FC5" s="49" t="s">
        <v>148</v>
      </c>
      <c r="FD5" s="49" t="s">
        <v>149</v>
      </c>
      <c r="FE5" s="49" t="s">
        <v>150</v>
      </c>
      <c r="FF5" s="49" t="s">
        <v>151</v>
      </c>
      <c r="FG5" s="49" t="s">
        <v>152</v>
      </c>
      <c r="FH5" s="49" t="s">
        <v>153</v>
      </c>
      <c r="FI5" s="49" t="s">
        <v>154</v>
      </c>
      <c r="FJ5" s="49" t="s">
        <v>155</v>
      </c>
    </row>
    <row r="6" spans="1:166" s="54" customFormat="1" x14ac:dyDescent="0.15">
      <c r="A6" s="35" t="s">
        <v>167</v>
      </c>
      <c r="B6" s="50">
        <f>B8</f>
        <v>2022</v>
      </c>
      <c r="C6" s="50">
        <f t="shared" ref="C6:M6" si="2">C8</f>
        <v>32140</v>
      </c>
      <c r="D6" s="50">
        <f t="shared" si="2"/>
        <v>46</v>
      </c>
      <c r="E6" s="50">
        <f t="shared" si="2"/>
        <v>6</v>
      </c>
      <c r="F6" s="50">
        <f t="shared" si="2"/>
        <v>0</v>
      </c>
      <c r="G6" s="50">
        <f t="shared" si="2"/>
        <v>1</v>
      </c>
      <c r="H6" s="148" t="str">
        <f>IF(H8&lt;&gt;I8,H8,"")&amp;IF(I8&lt;&gt;J8,I8,"")&amp;"　"&amp;J8</f>
        <v>岩手県八幡平市　八幡平市立病院</v>
      </c>
      <c r="I6" s="149"/>
      <c r="J6" s="150"/>
      <c r="K6" s="50" t="str">
        <f t="shared" si="2"/>
        <v>条例全部</v>
      </c>
      <c r="L6" s="50" t="str">
        <f t="shared" si="2"/>
        <v>病院事業</v>
      </c>
      <c r="M6" s="50" t="str">
        <f t="shared" si="2"/>
        <v>一般病院</v>
      </c>
      <c r="N6" s="50" t="str">
        <f>N8</f>
        <v>50床以上～100床未満</v>
      </c>
      <c r="O6" s="50" t="str">
        <f>O8</f>
        <v>非設置</v>
      </c>
      <c r="P6" s="50" t="str">
        <f>P8</f>
        <v>直営</v>
      </c>
      <c r="Q6" s="51">
        <f t="shared" ref="Q6:AH6" si="3">Q8</f>
        <v>4</v>
      </c>
      <c r="R6" s="50" t="str">
        <f t="shared" si="3"/>
        <v>-</v>
      </c>
      <c r="S6" s="50" t="str">
        <f t="shared" si="3"/>
        <v>透 訓</v>
      </c>
      <c r="T6" s="50" t="str">
        <f t="shared" si="3"/>
        <v>救 臨</v>
      </c>
      <c r="U6" s="51">
        <f>U8</f>
        <v>23975</v>
      </c>
      <c r="V6" s="51">
        <f>V8</f>
        <v>6313</v>
      </c>
      <c r="W6" s="50" t="str">
        <f>W8</f>
        <v>第２種該当</v>
      </c>
      <c r="X6" s="50" t="str">
        <f t="shared" ref="X6" si="4">X8</f>
        <v>-</v>
      </c>
      <c r="Y6" s="50" t="str">
        <f t="shared" si="3"/>
        <v>１３：１</v>
      </c>
      <c r="Z6" s="51">
        <f t="shared" si="3"/>
        <v>60</v>
      </c>
      <c r="AA6" s="51" t="str">
        <f t="shared" si="3"/>
        <v>-</v>
      </c>
      <c r="AB6" s="51" t="str">
        <f t="shared" si="3"/>
        <v>-</v>
      </c>
      <c r="AC6" s="51" t="str">
        <f t="shared" si="3"/>
        <v>-</v>
      </c>
      <c r="AD6" s="51" t="str">
        <f t="shared" si="3"/>
        <v>-</v>
      </c>
      <c r="AE6" s="51">
        <f t="shared" si="3"/>
        <v>60</v>
      </c>
      <c r="AF6" s="51">
        <f t="shared" si="3"/>
        <v>57</v>
      </c>
      <c r="AG6" s="51" t="str">
        <f t="shared" si="3"/>
        <v>-</v>
      </c>
      <c r="AH6" s="51">
        <f t="shared" si="3"/>
        <v>57</v>
      </c>
      <c r="AI6" s="52">
        <f>IF(AI8="-",NA(),AI8)</f>
        <v>103.5</v>
      </c>
      <c r="AJ6" s="52">
        <f t="shared" ref="AJ6:AR6" si="5">IF(AJ8="-",NA(),AJ8)</f>
        <v>111.1</v>
      </c>
      <c r="AK6" s="52">
        <f t="shared" si="5"/>
        <v>107.2</v>
      </c>
      <c r="AL6" s="52">
        <f t="shared" si="5"/>
        <v>108.3</v>
      </c>
      <c r="AM6" s="52">
        <f t="shared" si="5"/>
        <v>106.4</v>
      </c>
      <c r="AN6" s="52">
        <f t="shared" si="5"/>
        <v>97.5</v>
      </c>
      <c r="AO6" s="52">
        <f t="shared" si="5"/>
        <v>97.7</v>
      </c>
      <c r="AP6" s="52">
        <f t="shared" si="5"/>
        <v>100.7</v>
      </c>
      <c r="AQ6" s="52">
        <f t="shared" si="5"/>
        <v>103.6</v>
      </c>
      <c r="AR6" s="52">
        <f t="shared" si="5"/>
        <v>101.9</v>
      </c>
      <c r="AS6" s="52" t="str">
        <f>IF(AS8="-","【-】","【"&amp;SUBSTITUTE(TEXT(AS8,"#,##0.0"),"-","△")&amp;"】")</f>
        <v>【103.5】</v>
      </c>
      <c r="AT6" s="52">
        <f>IF(AT8="-",NA(),AT8)</f>
        <v>70.400000000000006</v>
      </c>
      <c r="AU6" s="52">
        <f t="shared" ref="AU6:BC6" si="6">IF(AU8="-",NA(),AU8)</f>
        <v>77.3</v>
      </c>
      <c r="AV6" s="52">
        <f t="shared" si="6"/>
        <v>65</v>
      </c>
      <c r="AW6" s="52">
        <f t="shared" si="6"/>
        <v>66.2</v>
      </c>
      <c r="AX6" s="52">
        <f t="shared" si="6"/>
        <v>69.2</v>
      </c>
      <c r="AY6" s="52">
        <f t="shared" si="6"/>
        <v>77</v>
      </c>
      <c r="AZ6" s="52">
        <f t="shared" si="6"/>
        <v>77.099999999999994</v>
      </c>
      <c r="BA6" s="52">
        <f t="shared" si="6"/>
        <v>73.8</v>
      </c>
      <c r="BB6" s="52">
        <f t="shared" si="6"/>
        <v>75.5</v>
      </c>
      <c r="BC6" s="52">
        <f t="shared" si="6"/>
        <v>74.599999999999994</v>
      </c>
      <c r="BD6" s="52" t="str">
        <f>IF(BD8="-","【-】","【"&amp;SUBSTITUTE(TEXT(BD8,"#,##0.0"),"-","△")&amp;"】")</f>
        <v>【86.4】</v>
      </c>
      <c r="BE6" s="52">
        <f>IF(BE8="-",NA(),BE8)</f>
        <v>65.5</v>
      </c>
      <c r="BF6" s="52">
        <f t="shared" ref="BF6:BN6" si="7">IF(BF8="-",NA(),BF8)</f>
        <v>72.7</v>
      </c>
      <c r="BG6" s="52">
        <f t="shared" si="7"/>
        <v>61.9</v>
      </c>
      <c r="BH6" s="52">
        <f t="shared" si="7"/>
        <v>63.7</v>
      </c>
      <c r="BI6" s="52">
        <f t="shared" si="7"/>
        <v>66.7</v>
      </c>
      <c r="BJ6" s="52">
        <f t="shared" si="7"/>
        <v>73.2</v>
      </c>
      <c r="BK6" s="52">
        <f t="shared" si="7"/>
        <v>73.2</v>
      </c>
      <c r="BL6" s="52">
        <f t="shared" si="7"/>
        <v>69.900000000000006</v>
      </c>
      <c r="BM6" s="52">
        <f t="shared" si="7"/>
        <v>71.599999999999994</v>
      </c>
      <c r="BN6" s="52">
        <f t="shared" si="7"/>
        <v>70.8</v>
      </c>
      <c r="BO6" s="52" t="str">
        <f>IF(BO8="-","【-】","【"&amp;SUBSTITUTE(TEXT(BO8,"#,##0.0"),"-","△")&amp;"】")</f>
        <v>【83.7】</v>
      </c>
      <c r="BP6" s="52">
        <f>IF(BP8="-",NA(),BP8)</f>
        <v>51.2</v>
      </c>
      <c r="BQ6" s="52">
        <f t="shared" ref="BQ6:BY6" si="8">IF(BQ8="-",NA(),BQ8)</f>
        <v>53.6</v>
      </c>
      <c r="BR6" s="52">
        <f t="shared" si="8"/>
        <v>66.7</v>
      </c>
      <c r="BS6" s="52">
        <f t="shared" si="8"/>
        <v>68.599999999999994</v>
      </c>
      <c r="BT6" s="52">
        <f t="shared" si="8"/>
        <v>65.8</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27363</v>
      </c>
      <c r="CB6" s="53">
        <f t="shared" ref="CB6:CJ6" si="9">IF(CB8="-",NA(),CB8)</f>
        <v>29712</v>
      </c>
      <c r="CC6" s="53">
        <f t="shared" si="9"/>
        <v>30937</v>
      </c>
      <c r="CD6" s="53">
        <f t="shared" si="9"/>
        <v>32426</v>
      </c>
      <c r="CE6" s="53">
        <f t="shared" si="9"/>
        <v>30756</v>
      </c>
      <c r="CF6" s="53">
        <f t="shared" si="9"/>
        <v>25711</v>
      </c>
      <c r="CG6" s="53">
        <f t="shared" si="9"/>
        <v>26415</v>
      </c>
      <c r="CH6" s="53">
        <f t="shared" si="9"/>
        <v>27227</v>
      </c>
      <c r="CI6" s="53">
        <f t="shared" si="9"/>
        <v>28176</v>
      </c>
      <c r="CJ6" s="53">
        <f t="shared" si="9"/>
        <v>29348</v>
      </c>
      <c r="CK6" s="52" t="str">
        <f>IF(CK8="-","【-】","【"&amp;SUBSTITUTE(TEXT(CK8,"#,##0"),"-","△")&amp;"】")</f>
        <v>【61,837】</v>
      </c>
      <c r="CL6" s="53">
        <f>IF(CL8="-",NA(),CL8)</f>
        <v>7054</v>
      </c>
      <c r="CM6" s="53">
        <f t="shared" ref="CM6:CU6" si="10">IF(CM8="-",NA(),CM8)</f>
        <v>8208</v>
      </c>
      <c r="CN6" s="53">
        <f t="shared" si="10"/>
        <v>9500</v>
      </c>
      <c r="CO6" s="53">
        <f t="shared" si="10"/>
        <v>10304</v>
      </c>
      <c r="CP6" s="53">
        <f t="shared" si="10"/>
        <v>11542</v>
      </c>
      <c r="CQ6" s="53">
        <f t="shared" si="10"/>
        <v>9060</v>
      </c>
      <c r="CR6" s="53">
        <f t="shared" si="10"/>
        <v>9135</v>
      </c>
      <c r="CS6" s="53">
        <f t="shared" si="10"/>
        <v>9509</v>
      </c>
      <c r="CT6" s="53">
        <f t="shared" si="10"/>
        <v>9548</v>
      </c>
      <c r="CU6" s="53">
        <f t="shared" si="10"/>
        <v>9992</v>
      </c>
      <c r="CV6" s="52" t="str">
        <f>IF(CV8="-","【-】","【"&amp;SUBSTITUTE(TEXT(CV8,"#,##0"),"-","△")&amp;"】")</f>
        <v>【17,600】</v>
      </c>
      <c r="CW6" s="52">
        <f>IF(CW8="-",NA(),CW8)</f>
        <v>74.099999999999994</v>
      </c>
      <c r="CX6" s="52">
        <f t="shared" ref="CX6:DF6" si="11">IF(CX8="-",NA(),CX8)</f>
        <v>69.900000000000006</v>
      </c>
      <c r="CY6" s="52">
        <f t="shared" si="11"/>
        <v>74.5</v>
      </c>
      <c r="CZ6" s="52">
        <f t="shared" si="11"/>
        <v>68.8</v>
      </c>
      <c r="DA6" s="52">
        <f t="shared" si="11"/>
        <v>65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17.7</v>
      </c>
      <c r="DI6" s="52">
        <f t="shared" ref="DI6:DQ6" si="12">IF(DI8="-",NA(),DI8)</f>
        <v>16.600000000000001</v>
      </c>
      <c r="DJ6" s="52">
        <f t="shared" si="12"/>
        <v>16.2</v>
      </c>
      <c r="DK6" s="52">
        <f t="shared" si="12"/>
        <v>16.600000000000001</v>
      </c>
      <c r="DL6" s="52">
        <f t="shared" si="12"/>
        <v>15.9</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76.7</v>
      </c>
      <c r="EE6" s="52">
        <f t="shared" ref="EE6:EM6" si="14">IF(EE8="-",NA(),EE8)</f>
        <v>18.7</v>
      </c>
      <c r="EF6" s="52">
        <f t="shared" si="14"/>
        <v>20.9</v>
      </c>
      <c r="EG6" s="52">
        <f t="shared" si="14"/>
        <v>23.3</v>
      </c>
      <c r="EH6" s="52">
        <f t="shared" si="14"/>
        <v>28.9</v>
      </c>
      <c r="EI6" s="52">
        <f t="shared" si="14"/>
        <v>56.1</v>
      </c>
      <c r="EJ6" s="52">
        <f t="shared" si="14"/>
        <v>56.4</v>
      </c>
      <c r="EK6" s="52">
        <f t="shared" si="14"/>
        <v>56.9</v>
      </c>
      <c r="EL6" s="52">
        <f t="shared" si="14"/>
        <v>58.3</v>
      </c>
      <c r="EM6" s="52">
        <f t="shared" si="14"/>
        <v>59.2</v>
      </c>
      <c r="EN6" s="52" t="str">
        <f>IF(EN8="-","【-】","【"&amp;SUBSTITUTE(TEXT(EN8,"#,##0.0"),"-","△")&amp;"】")</f>
        <v>【56.4】</v>
      </c>
      <c r="EO6" s="52">
        <f>IF(EO8="-",NA(),EO8)</f>
        <v>78.2</v>
      </c>
      <c r="EP6" s="52">
        <f t="shared" ref="EP6:EX6" si="15">IF(EP8="-",NA(),EP8)</f>
        <v>54.1</v>
      </c>
      <c r="EQ6" s="52">
        <f t="shared" si="15"/>
        <v>31.9</v>
      </c>
      <c r="ER6" s="52">
        <f t="shared" si="15"/>
        <v>29</v>
      </c>
      <c r="ES6" s="52">
        <f t="shared" si="15"/>
        <v>41.3</v>
      </c>
      <c r="ET6" s="52">
        <f t="shared" si="15"/>
        <v>73.2</v>
      </c>
      <c r="EU6" s="52">
        <f t="shared" si="15"/>
        <v>73.400000000000006</v>
      </c>
      <c r="EV6" s="52">
        <f t="shared" si="15"/>
        <v>72.5</v>
      </c>
      <c r="EW6" s="52">
        <f t="shared" si="15"/>
        <v>72.3</v>
      </c>
      <c r="EX6" s="52">
        <f t="shared" si="15"/>
        <v>72</v>
      </c>
      <c r="EY6" s="52" t="str">
        <f>IF(EY8="-","【-】","【"&amp;SUBSTITUTE(TEXT(EY8,"#,##0.0"),"-","△")&amp;"】")</f>
        <v>【70.7】</v>
      </c>
      <c r="EZ6" s="53">
        <f>IF(EZ8="-",NA(),EZ8)</f>
        <v>22345133</v>
      </c>
      <c r="FA6" s="53">
        <f t="shared" ref="FA6:FI6" si="16">IF(FA8="-",NA(),FA8)</f>
        <v>95069400</v>
      </c>
      <c r="FB6" s="53">
        <f t="shared" si="16"/>
        <v>106502833</v>
      </c>
      <c r="FC6" s="53">
        <f t="shared" si="16"/>
        <v>103384867</v>
      </c>
      <c r="FD6" s="53">
        <f t="shared" si="16"/>
        <v>103680617</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168</v>
      </c>
      <c r="B7" s="50">
        <f t="shared" ref="B7:AH7" si="17">B8</f>
        <v>2022</v>
      </c>
      <c r="C7" s="50">
        <f t="shared" si="17"/>
        <v>32140</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非設置</v>
      </c>
      <c r="P7" s="50" t="str">
        <f>P8</f>
        <v>直営</v>
      </c>
      <c r="Q7" s="51">
        <f t="shared" si="17"/>
        <v>4</v>
      </c>
      <c r="R7" s="50" t="str">
        <f t="shared" si="17"/>
        <v>-</v>
      </c>
      <c r="S7" s="50" t="str">
        <f t="shared" si="17"/>
        <v>透 訓</v>
      </c>
      <c r="T7" s="50" t="str">
        <f t="shared" si="17"/>
        <v>救 臨</v>
      </c>
      <c r="U7" s="51">
        <f>U8</f>
        <v>23975</v>
      </c>
      <c r="V7" s="51">
        <f>V8</f>
        <v>6313</v>
      </c>
      <c r="W7" s="50" t="str">
        <f>W8</f>
        <v>第２種該当</v>
      </c>
      <c r="X7" s="50" t="str">
        <f t="shared" si="17"/>
        <v>-</v>
      </c>
      <c r="Y7" s="50" t="str">
        <f t="shared" si="17"/>
        <v>１３：１</v>
      </c>
      <c r="Z7" s="51">
        <f t="shared" si="17"/>
        <v>60</v>
      </c>
      <c r="AA7" s="51" t="str">
        <f t="shared" si="17"/>
        <v>-</v>
      </c>
      <c r="AB7" s="51" t="str">
        <f t="shared" si="17"/>
        <v>-</v>
      </c>
      <c r="AC7" s="51" t="str">
        <f t="shared" si="17"/>
        <v>-</v>
      </c>
      <c r="AD7" s="51" t="str">
        <f t="shared" si="17"/>
        <v>-</v>
      </c>
      <c r="AE7" s="51">
        <f t="shared" si="17"/>
        <v>60</v>
      </c>
      <c r="AF7" s="51">
        <f t="shared" si="17"/>
        <v>57</v>
      </c>
      <c r="AG7" s="51" t="str">
        <f t="shared" si="17"/>
        <v>-</v>
      </c>
      <c r="AH7" s="51">
        <f t="shared" si="17"/>
        <v>57</v>
      </c>
      <c r="AI7" s="52">
        <f>AI8</f>
        <v>103.5</v>
      </c>
      <c r="AJ7" s="52">
        <f t="shared" ref="AJ7:AR7" si="18">AJ8</f>
        <v>111.1</v>
      </c>
      <c r="AK7" s="52">
        <f t="shared" si="18"/>
        <v>107.2</v>
      </c>
      <c r="AL7" s="52">
        <f t="shared" si="18"/>
        <v>108.3</v>
      </c>
      <c r="AM7" s="52">
        <f t="shared" si="18"/>
        <v>106.4</v>
      </c>
      <c r="AN7" s="52">
        <f t="shared" si="18"/>
        <v>97.5</v>
      </c>
      <c r="AO7" s="52">
        <f t="shared" si="18"/>
        <v>97.7</v>
      </c>
      <c r="AP7" s="52">
        <f t="shared" si="18"/>
        <v>100.7</v>
      </c>
      <c r="AQ7" s="52">
        <f t="shared" si="18"/>
        <v>103.6</v>
      </c>
      <c r="AR7" s="52">
        <f t="shared" si="18"/>
        <v>101.9</v>
      </c>
      <c r="AS7" s="52"/>
      <c r="AT7" s="52">
        <f>AT8</f>
        <v>70.400000000000006</v>
      </c>
      <c r="AU7" s="52">
        <f t="shared" ref="AU7:BC7" si="19">AU8</f>
        <v>77.3</v>
      </c>
      <c r="AV7" s="52">
        <f t="shared" si="19"/>
        <v>65</v>
      </c>
      <c r="AW7" s="52">
        <f t="shared" si="19"/>
        <v>66.2</v>
      </c>
      <c r="AX7" s="52">
        <f t="shared" si="19"/>
        <v>69.2</v>
      </c>
      <c r="AY7" s="52">
        <f t="shared" si="19"/>
        <v>77</v>
      </c>
      <c r="AZ7" s="52">
        <f t="shared" si="19"/>
        <v>77.099999999999994</v>
      </c>
      <c r="BA7" s="52">
        <f t="shared" si="19"/>
        <v>73.8</v>
      </c>
      <c r="BB7" s="52">
        <f t="shared" si="19"/>
        <v>75.5</v>
      </c>
      <c r="BC7" s="52">
        <f t="shared" si="19"/>
        <v>74.599999999999994</v>
      </c>
      <c r="BD7" s="52"/>
      <c r="BE7" s="52">
        <f>BE8</f>
        <v>65.5</v>
      </c>
      <c r="BF7" s="52">
        <f t="shared" ref="BF7:BN7" si="20">BF8</f>
        <v>72.7</v>
      </c>
      <c r="BG7" s="52">
        <f t="shared" si="20"/>
        <v>61.9</v>
      </c>
      <c r="BH7" s="52">
        <f t="shared" si="20"/>
        <v>63.7</v>
      </c>
      <c r="BI7" s="52">
        <f t="shared" si="20"/>
        <v>66.7</v>
      </c>
      <c r="BJ7" s="52">
        <f t="shared" si="20"/>
        <v>73.2</v>
      </c>
      <c r="BK7" s="52">
        <f t="shared" si="20"/>
        <v>73.2</v>
      </c>
      <c r="BL7" s="52">
        <f t="shared" si="20"/>
        <v>69.900000000000006</v>
      </c>
      <c r="BM7" s="52">
        <f t="shared" si="20"/>
        <v>71.599999999999994</v>
      </c>
      <c r="BN7" s="52">
        <f t="shared" si="20"/>
        <v>70.8</v>
      </c>
      <c r="BO7" s="52"/>
      <c r="BP7" s="52">
        <f>BP8</f>
        <v>51.2</v>
      </c>
      <c r="BQ7" s="52">
        <f t="shared" ref="BQ7:BY7" si="21">BQ8</f>
        <v>53.6</v>
      </c>
      <c r="BR7" s="52">
        <f t="shared" si="21"/>
        <v>66.7</v>
      </c>
      <c r="BS7" s="52">
        <f t="shared" si="21"/>
        <v>68.599999999999994</v>
      </c>
      <c r="BT7" s="52">
        <f t="shared" si="21"/>
        <v>65.8</v>
      </c>
      <c r="BU7" s="52">
        <f t="shared" si="21"/>
        <v>66.900000000000006</v>
      </c>
      <c r="BV7" s="52">
        <f t="shared" si="21"/>
        <v>66.099999999999994</v>
      </c>
      <c r="BW7" s="52">
        <f t="shared" si="21"/>
        <v>62.3</v>
      </c>
      <c r="BX7" s="52">
        <f t="shared" si="21"/>
        <v>62.1</v>
      </c>
      <c r="BY7" s="52">
        <f t="shared" si="21"/>
        <v>60.2</v>
      </c>
      <c r="BZ7" s="52"/>
      <c r="CA7" s="53">
        <f>CA8</f>
        <v>27363</v>
      </c>
      <c r="CB7" s="53">
        <f t="shared" ref="CB7:CJ7" si="22">CB8</f>
        <v>29712</v>
      </c>
      <c r="CC7" s="53">
        <f t="shared" si="22"/>
        <v>30937</v>
      </c>
      <c r="CD7" s="53">
        <f t="shared" si="22"/>
        <v>32426</v>
      </c>
      <c r="CE7" s="53">
        <f t="shared" si="22"/>
        <v>30756</v>
      </c>
      <c r="CF7" s="53">
        <f t="shared" si="22"/>
        <v>25711</v>
      </c>
      <c r="CG7" s="53">
        <f t="shared" si="22"/>
        <v>26415</v>
      </c>
      <c r="CH7" s="53">
        <f t="shared" si="22"/>
        <v>27227</v>
      </c>
      <c r="CI7" s="53">
        <f t="shared" si="22"/>
        <v>28176</v>
      </c>
      <c r="CJ7" s="53">
        <f t="shared" si="22"/>
        <v>29348</v>
      </c>
      <c r="CK7" s="52"/>
      <c r="CL7" s="53">
        <f>CL8</f>
        <v>7054</v>
      </c>
      <c r="CM7" s="53">
        <f t="shared" ref="CM7:CU7" si="23">CM8</f>
        <v>8208</v>
      </c>
      <c r="CN7" s="53">
        <f t="shared" si="23"/>
        <v>9500</v>
      </c>
      <c r="CO7" s="53">
        <f t="shared" si="23"/>
        <v>10304</v>
      </c>
      <c r="CP7" s="53">
        <f t="shared" si="23"/>
        <v>11542</v>
      </c>
      <c r="CQ7" s="53">
        <f t="shared" si="23"/>
        <v>9060</v>
      </c>
      <c r="CR7" s="53">
        <f t="shared" si="23"/>
        <v>9135</v>
      </c>
      <c r="CS7" s="53">
        <f t="shared" si="23"/>
        <v>9509</v>
      </c>
      <c r="CT7" s="53">
        <f t="shared" si="23"/>
        <v>9548</v>
      </c>
      <c r="CU7" s="53">
        <f t="shared" si="23"/>
        <v>9992</v>
      </c>
      <c r="CV7" s="52"/>
      <c r="CW7" s="52">
        <f>CW8</f>
        <v>74.099999999999994</v>
      </c>
      <c r="CX7" s="52">
        <f t="shared" ref="CX7:DF7" si="24">CX8</f>
        <v>69.900000000000006</v>
      </c>
      <c r="CY7" s="52">
        <f t="shared" si="24"/>
        <v>74.5</v>
      </c>
      <c r="CZ7" s="52">
        <f t="shared" si="24"/>
        <v>68.8</v>
      </c>
      <c r="DA7" s="52">
        <f t="shared" si="24"/>
        <v>65</v>
      </c>
      <c r="DB7" s="52">
        <f t="shared" si="24"/>
        <v>71.099999999999994</v>
      </c>
      <c r="DC7" s="52">
        <f t="shared" si="24"/>
        <v>72</v>
      </c>
      <c r="DD7" s="52">
        <f t="shared" si="24"/>
        <v>77.7</v>
      </c>
      <c r="DE7" s="52">
        <f t="shared" si="24"/>
        <v>75.7</v>
      </c>
      <c r="DF7" s="52">
        <f t="shared" si="24"/>
        <v>75.400000000000006</v>
      </c>
      <c r="DG7" s="52"/>
      <c r="DH7" s="52">
        <f>DH8</f>
        <v>17.7</v>
      </c>
      <c r="DI7" s="52">
        <f t="shared" ref="DI7:DQ7" si="25">DI8</f>
        <v>16.600000000000001</v>
      </c>
      <c r="DJ7" s="52">
        <f t="shared" si="25"/>
        <v>16.2</v>
      </c>
      <c r="DK7" s="52">
        <f t="shared" si="25"/>
        <v>16.600000000000001</v>
      </c>
      <c r="DL7" s="52">
        <f t="shared" si="25"/>
        <v>15.9</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76.7</v>
      </c>
      <c r="EE7" s="52">
        <f t="shared" ref="EE7:EM7" si="27">EE8</f>
        <v>18.7</v>
      </c>
      <c r="EF7" s="52">
        <f t="shared" si="27"/>
        <v>20.9</v>
      </c>
      <c r="EG7" s="52">
        <f t="shared" si="27"/>
        <v>23.3</v>
      </c>
      <c r="EH7" s="52">
        <f t="shared" si="27"/>
        <v>28.9</v>
      </c>
      <c r="EI7" s="52">
        <f t="shared" si="27"/>
        <v>56.1</v>
      </c>
      <c r="EJ7" s="52">
        <f t="shared" si="27"/>
        <v>56.4</v>
      </c>
      <c r="EK7" s="52">
        <f t="shared" si="27"/>
        <v>56.9</v>
      </c>
      <c r="EL7" s="52">
        <f t="shared" si="27"/>
        <v>58.3</v>
      </c>
      <c r="EM7" s="52">
        <f t="shared" si="27"/>
        <v>59.2</v>
      </c>
      <c r="EN7" s="52"/>
      <c r="EO7" s="52">
        <f>EO8</f>
        <v>78.2</v>
      </c>
      <c r="EP7" s="52">
        <f t="shared" ref="EP7:EX7" si="28">EP8</f>
        <v>54.1</v>
      </c>
      <c r="EQ7" s="52">
        <f t="shared" si="28"/>
        <v>31.9</v>
      </c>
      <c r="ER7" s="52">
        <f t="shared" si="28"/>
        <v>29</v>
      </c>
      <c r="ES7" s="52">
        <f t="shared" si="28"/>
        <v>41.3</v>
      </c>
      <c r="ET7" s="52">
        <f t="shared" si="28"/>
        <v>73.2</v>
      </c>
      <c r="EU7" s="52">
        <f t="shared" si="28"/>
        <v>73.400000000000006</v>
      </c>
      <c r="EV7" s="52">
        <f t="shared" si="28"/>
        <v>72.5</v>
      </c>
      <c r="EW7" s="52">
        <f t="shared" si="28"/>
        <v>72.3</v>
      </c>
      <c r="EX7" s="52">
        <f t="shared" si="28"/>
        <v>72</v>
      </c>
      <c r="EY7" s="52"/>
      <c r="EZ7" s="53">
        <f>EZ8</f>
        <v>22345133</v>
      </c>
      <c r="FA7" s="53">
        <f t="shared" ref="FA7:FI7" si="29">FA8</f>
        <v>95069400</v>
      </c>
      <c r="FB7" s="53">
        <f t="shared" si="29"/>
        <v>106502833</v>
      </c>
      <c r="FC7" s="53">
        <f t="shared" si="29"/>
        <v>103384867</v>
      </c>
      <c r="FD7" s="53">
        <f t="shared" si="29"/>
        <v>103680617</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32140</v>
      </c>
      <c r="D8" s="55">
        <v>46</v>
      </c>
      <c r="E8" s="55">
        <v>6</v>
      </c>
      <c r="F8" s="55">
        <v>0</v>
      </c>
      <c r="G8" s="55">
        <v>1</v>
      </c>
      <c r="H8" s="55" t="s">
        <v>169</v>
      </c>
      <c r="I8" s="55" t="s">
        <v>170</v>
      </c>
      <c r="J8" s="55" t="s">
        <v>171</v>
      </c>
      <c r="K8" s="55" t="s">
        <v>172</v>
      </c>
      <c r="L8" s="55" t="s">
        <v>173</v>
      </c>
      <c r="M8" s="55" t="s">
        <v>174</v>
      </c>
      <c r="N8" s="55" t="s">
        <v>175</v>
      </c>
      <c r="O8" s="55" t="s">
        <v>176</v>
      </c>
      <c r="P8" s="55" t="s">
        <v>177</v>
      </c>
      <c r="Q8" s="56">
        <v>4</v>
      </c>
      <c r="R8" s="55" t="s">
        <v>40</v>
      </c>
      <c r="S8" s="55" t="s">
        <v>178</v>
      </c>
      <c r="T8" s="55" t="s">
        <v>179</v>
      </c>
      <c r="U8" s="56">
        <v>23975</v>
      </c>
      <c r="V8" s="56">
        <v>6313</v>
      </c>
      <c r="W8" s="55" t="s">
        <v>180</v>
      </c>
      <c r="X8" s="55" t="s">
        <v>40</v>
      </c>
      <c r="Y8" s="57" t="s">
        <v>181</v>
      </c>
      <c r="Z8" s="56">
        <v>60</v>
      </c>
      <c r="AA8" s="56" t="s">
        <v>40</v>
      </c>
      <c r="AB8" s="56" t="s">
        <v>40</v>
      </c>
      <c r="AC8" s="56" t="s">
        <v>40</v>
      </c>
      <c r="AD8" s="56" t="s">
        <v>40</v>
      </c>
      <c r="AE8" s="56">
        <v>60</v>
      </c>
      <c r="AF8" s="56">
        <v>57</v>
      </c>
      <c r="AG8" s="56" t="s">
        <v>40</v>
      </c>
      <c r="AH8" s="56">
        <v>57</v>
      </c>
      <c r="AI8" s="58">
        <v>103.5</v>
      </c>
      <c r="AJ8" s="58">
        <v>111.1</v>
      </c>
      <c r="AK8" s="58">
        <v>107.2</v>
      </c>
      <c r="AL8" s="58">
        <v>108.3</v>
      </c>
      <c r="AM8" s="58">
        <v>106.4</v>
      </c>
      <c r="AN8" s="58">
        <v>97.5</v>
      </c>
      <c r="AO8" s="58">
        <v>97.7</v>
      </c>
      <c r="AP8" s="58">
        <v>100.7</v>
      </c>
      <c r="AQ8" s="58">
        <v>103.6</v>
      </c>
      <c r="AR8" s="58">
        <v>101.9</v>
      </c>
      <c r="AS8" s="58">
        <v>103.5</v>
      </c>
      <c r="AT8" s="58">
        <v>70.400000000000006</v>
      </c>
      <c r="AU8" s="58">
        <v>77.3</v>
      </c>
      <c r="AV8" s="58">
        <v>65</v>
      </c>
      <c r="AW8" s="58">
        <v>66.2</v>
      </c>
      <c r="AX8" s="58">
        <v>69.2</v>
      </c>
      <c r="AY8" s="58">
        <v>77</v>
      </c>
      <c r="AZ8" s="58">
        <v>77.099999999999994</v>
      </c>
      <c r="BA8" s="58">
        <v>73.8</v>
      </c>
      <c r="BB8" s="58">
        <v>75.5</v>
      </c>
      <c r="BC8" s="58">
        <v>74.599999999999994</v>
      </c>
      <c r="BD8" s="58">
        <v>86.4</v>
      </c>
      <c r="BE8" s="59">
        <v>65.5</v>
      </c>
      <c r="BF8" s="59">
        <v>72.7</v>
      </c>
      <c r="BG8" s="59">
        <v>61.9</v>
      </c>
      <c r="BH8" s="59">
        <v>63.7</v>
      </c>
      <c r="BI8" s="59">
        <v>66.7</v>
      </c>
      <c r="BJ8" s="59">
        <v>73.2</v>
      </c>
      <c r="BK8" s="59">
        <v>73.2</v>
      </c>
      <c r="BL8" s="59">
        <v>69.900000000000006</v>
      </c>
      <c r="BM8" s="59">
        <v>71.599999999999994</v>
      </c>
      <c r="BN8" s="59">
        <v>70.8</v>
      </c>
      <c r="BO8" s="59">
        <v>83.7</v>
      </c>
      <c r="BP8" s="58">
        <v>51.2</v>
      </c>
      <c r="BQ8" s="58">
        <v>53.6</v>
      </c>
      <c r="BR8" s="58">
        <v>66.7</v>
      </c>
      <c r="BS8" s="58">
        <v>68.599999999999994</v>
      </c>
      <c r="BT8" s="58">
        <v>65.8</v>
      </c>
      <c r="BU8" s="58">
        <v>66.900000000000006</v>
      </c>
      <c r="BV8" s="58">
        <v>66.099999999999994</v>
      </c>
      <c r="BW8" s="58">
        <v>62.3</v>
      </c>
      <c r="BX8" s="58">
        <v>62.1</v>
      </c>
      <c r="BY8" s="58">
        <v>60.2</v>
      </c>
      <c r="BZ8" s="58">
        <v>66.8</v>
      </c>
      <c r="CA8" s="59">
        <v>27363</v>
      </c>
      <c r="CB8" s="59">
        <v>29712</v>
      </c>
      <c r="CC8" s="59">
        <v>30937</v>
      </c>
      <c r="CD8" s="59">
        <v>32426</v>
      </c>
      <c r="CE8" s="59">
        <v>30756</v>
      </c>
      <c r="CF8" s="59">
        <v>25711</v>
      </c>
      <c r="CG8" s="59">
        <v>26415</v>
      </c>
      <c r="CH8" s="59">
        <v>27227</v>
      </c>
      <c r="CI8" s="59">
        <v>28176</v>
      </c>
      <c r="CJ8" s="59">
        <v>29348</v>
      </c>
      <c r="CK8" s="58">
        <v>61837</v>
      </c>
      <c r="CL8" s="59">
        <v>7054</v>
      </c>
      <c r="CM8" s="59">
        <v>8208</v>
      </c>
      <c r="CN8" s="59">
        <v>9500</v>
      </c>
      <c r="CO8" s="59">
        <v>10304</v>
      </c>
      <c r="CP8" s="59">
        <v>11542</v>
      </c>
      <c r="CQ8" s="59">
        <v>9060</v>
      </c>
      <c r="CR8" s="59">
        <v>9135</v>
      </c>
      <c r="CS8" s="59">
        <v>9509</v>
      </c>
      <c r="CT8" s="59">
        <v>9548</v>
      </c>
      <c r="CU8" s="59">
        <v>9992</v>
      </c>
      <c r="CV8" s="58">
        <v>17600</v>
      </c>
      <c r="CW8" s="59">
        <v>74.099999999999994</v>
      </c>
      <c r="CX8" s="59">
        <v>69.900000000000006</v>
      </c>
      <c r="CY8" s="59">
        <v>74.5</v>
      </c>
      <c r="CZ8" s="59">
        <v>68.8</v>
      </c>
      <c r="DA8" s="59">
        <v>65</v>
      </c>
      <c r="DB8" s="59">
        <v>71.099999999999994</v>
      </c>
      <c r="DC8" s="59">
        <v>72</v>
      </c>
      <c r="DD8" s="59">
        <v>77.7</v>
      </c>
      <c r="DE8" s="59">
        <v>75.7</v>
      </c>
      <c r="DF8" s="59">
        <v>75.400000000000006</v>
      </c>
      <c r="DG8" s="59">
        <v>55.6</v>
      </c>
      <c r="DH8" s="59">
        <v>17.7</v>
      </c>
      <c r="DI8" s="59">
        <v>16.600000000000001</v>
      </c>
      <c r="DJ8" s="59">
        <v>16.2</v>
      </c>
      <c r="DK8" s="59">
        <v>16.600000000000001</v>
      </c>
      <c r="DL8" s="59">
        <v>15.9</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76.7</v>
      </c>
      <c r="EE8" s="58">
        <v>18.7</v>
      </c>
      <c r="EF8" s="58">
        <v>20.9</v>
      </c>
      <c r="EG8" s="58">
        <v>23.3</v>
      </c>
      <c r="EH8" s="58">
        <v>28.9</v>
      </c>
      <c r="EI8" s="58">
        <v>56.1</v>
      </c>
      <c r="EJ8" s="58">
        <v>56.4</v>
      </c>
      <c r="EK8" s="58">
        <v>56.9</v>
      </c>
      <c r="EL8" s="58">
        <v>58.3</v>
      </c>
      <c r="EM8" s="58">
        <v>59.2</v>
      </c>
      <c r="EN8" s="58">
        <v>56.4</v>
      </c>
      <c r="EO8" s="58">
        <v>78.2</v>
      </c>
      <c r="EP8" s="58">
        <v>54.1</v>
      </c>
      <c r="EQ8" s="58">
        <v>31.9</v>
      </c>
      <c r="ER8" s="58">
        <v>29</v>
      </c>
      <c r="ES8" s="58">
        <v>41.3</v>
      </c>
      <c r="ET8" s="58">
        <v>73.2</v>
      </c>
      <c r="EU8" s="58">
        <v>73.400000000000006</v>
      </c>
      <c r="EV8" s="58">
        <v>72.5</v>
      </c>
      <c r="EW8" s="58">
        <v>72.3</v>
      </c>
      <c r="EX8" s="58">
        <v>72</v>
      </c>
      <c r="EY8" s="58">
        <v>70.7</v>
      </c>
      <c r="EZ8" s="59">
        <v>22345133</v>
      </c>
      <c r="FA8" s="59">
        <v>95069400</v>
      </c>
      <c r="FB8" s="59">
        <v>106502833</v>
      </c>
      <c r="FC8" s="59">
        <v>103384867</v>
      </c>
      <c r="FD8" s="59">
        <v>103680617</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北舘</cp:lastModifiedBy>
  <cp:lastPrinted>2024-02-09T05:47:12Z</cp:lastPrinted>
  <dcterms:created xsi:type="dcterms:W3CDTF">2023-12-20T05:04:24Z</dcterms:created>
  <dcterms:modified xsi:type="dcterms:W3CDTF">2024-02-09T06:27:52Z</dcterms:modified>
  <cp:category>
  </cp:category>
</cp:coreProperties>
</file>