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3_市町村→県\32131_二戸市●\010_上水道（法適用）\"/>
    </mc:Choice>
  </mc:AlternateContent>
  <workbookProtection workbookAlgorithmName="SHA-512" workbookHashValue="8oCkk7iAJcS4DmCNkJmcHcbVdDz1ffccvdRqQM+jNN0r/C05+zFWw+b0hLsVgKJdl6nxubVZDmvoxuu+gwWwaw==" workbookSaltValue="BfqyEZAXntU6on8/uIRhiQ==" workbookSpinCount="100000" lockStructure="1"/>
  <bookViews>
    <workbookView xWindow="0" yWindow="0" windowWidth="23040" windowHeight="8736"/>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<sst xmlns="http://schemas.openxmlformats.org/spreadsheetml/2006/main" count="228" uniqueCount="115">
  <si>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</si>
  <si>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</si>
  <si>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</si>
  <si>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</si>
  <si>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</si>
  <si>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</si>
  <si>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</si>
  <si>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</si>
  <si>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</si>
  <si>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</si>
  <si>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</si>
  <si>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</si>
  <si>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</si>
  <si>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</si>
  <si>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</si>
  <si>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</si>
  <si>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</si>
  <si>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</si>
  <si>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</si>
  <si>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</si>
  <si>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</si>
  <si>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</si>
  <si>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</si>
  <si>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</si>
  <si>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</si>
  <si>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</si>
  <si>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</si>
  <si>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</si>
  <si>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</si>
  <si>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</si>
  <si>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</si>
  <si>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</si>
  <si>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</si>
  <si>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</si>
  <si>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</si>
  <si>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</si>
  <si>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</si>
  <si>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</si>
  <si>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</si>
  <si>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</si>
  <si>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</si>
  <si>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</si>
  <si>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</si>
  <si>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</si>
  <si>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</si>
  <si>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</si>
  <si>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</si>
  <si>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</si>
  <si>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</si>
  <si>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</si>
  <si>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</si>
  <si>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</si>
  <si>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</si>
  <si>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</si>
  <si>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</si>
  <si>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</si>
  <si>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</si>
  <si>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</si>
  <si>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</si>
  <si>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</si>
  <si>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</si>
  <si>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</si>
  <si>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</si>
  <si>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</si>
  <si>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</si>
  <si>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</si>
  <si>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</si>
  <si>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</si>
  <si>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</si>
  <si>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</si>
  <si>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</si>
  <si>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</si>
  <si>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</si>
  <si>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</si>
  <si>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</si>
  <si>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</si>
  <si>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</si>
  <si>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</si>
  <si>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</si>
  <si>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</si>
  <si>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</si>
  <si>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</si>
  <si>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</si>
  <si>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</si>
  <si>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</si>
  <si>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</si>
  <si>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</si>
  <si>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</si>
  <si>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</si>
  <si>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</si>
  <si>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</si>
  <si>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</si>
  <si>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</si>
  <si>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</si>
  <si>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</si>
  <si>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</si>
  <si>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</si>
  <si>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</si>
  <si>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</si>
  <si>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</si>
  <si>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</si>
  <si>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</si>
  <si>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</si>
  <si>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</si>
  <si>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</si>
  <si>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</si>
  <si>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</si>
  <si>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</si>
  <si>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</si>
  <si>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</si>
  <si>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</si>
  <si>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</si>
  <si>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rPr>
        <b/>
        <sz val="9"/>
        <color theme="1"/>
        <rFont val="ＭＳ ゴシック"/>
        <family val="3"/>
        <charset val="128"/>
      </rPr>
      <t>⑴　収益性</t>
    </r>
    <r>
      <rPr>
        <sz val="9"/>
        <color theme="1"/>
        <rFont val="ＭＳ ゴシック"/>
        <family val="3"/>
        <charset val="128"/>
      </rPr>
      <t xml:space="preserve">　経常収支比率(①)は各年度とも100％以上で推移し、単年度の収支黒字を継続した健全経営を維持している。令和4年度決算では、経常収益において2.3％の減少となったが、経常費用で3.8％と大きく減少したことにより、前年度比で1.66ポイント増加となっている。累積欠損金(②)は発生していないが、経常収益が減少傾向にあり収支の悪化が懸念されるため、業務の効率化による支出抑制や新たな収入確保の取り組みなど、更なる改善・充実を図る必要がある。
</t>
    </r>
    <r>
      <rPr>
        <b/>
        <sz val="9"/>
        <color theme="1"/>
        <rFont val="ＭＳ ゴシック"/>
        <family val="3"/>
        <charset val="128"/>
      </rPr>
      <t>⑵　資産・財務</t>
    </r>
    <r>
      <rPr>
        <sz val="9"/>
        <color theme="1"/>
        <rFont val="ＭＳ ゴシック"/>
        <family val="3"/>
        <charset val="128"/>
      </rPr>
      <t xml:space="preserve">　流動比率(③)は200％を超えており短期的な資産の健全性は確保できている。企業債残高対給水収益比率(④)は給水収益が減少傾向にあるが、企業債残高も同様に削減しており年々改善されているものの、依然として給水収益の約10年分に相当する額となっており類似団体との比較では約2.5倍と高い水準にある。事業経営の安定化には自己資本の造成が必要であることからも、将来の水道需要を見据えた更新投資の抑制や収益性の改善により企業債残高の削減を進め、財務体質の強化を図る必要がある。
</t>
    </r>
    <r>
      <rPr>
        <b/>
        <sz val="9"/>
        <color theme="1"/>
        <rFont val="ＭＳ ゴシック"/>
        <family val="3"/>
        <charset val="128"/>
      </rPr>
      <t>⑶　料金</t>
    </r>
    <r>
      <rPr>
        <sz val="9"/>
        <color theme="1"/>
        <rFont val="ＭＳ ゴシック"/>
        <family val="3"/>
        <charset val="128"/>
      </rPr>
      <t xml:space="preserve">　料金回収率(⑤)は100％を下回っている状態が続いており令和4年度決算においても同様であったが、経費の抑制により給水量は減少したものの1㎥あたりの給水原価(⑥)が下降し、前年度比で2.34ポイント改善した。今後においても、給水人口の減少等により給水量の減少が見込まれるため、安全な水道水を安定して供給できる体制は確保したうえで、業務の見直し・効率化により給水原価を引き下げる、又は適正な水準へ料金を引き上げることを検討する必要がある。
</t>
    </r>
    <r>
      <rPr>
        <b/>
        <sz val="9"/>
        <color theme="1"/>
        <rFont val="ＭＳ ゴシック"/>
        <family val="3"/>
        <charset val="128"/>
      </rPr>
      <t>⑷　施設の効率性</t>
    </r>
    <r>
      <rPr>
        <sz val="9"/>
        <color theme="1"/>
        <rFont val="ＭＳ ゴシック"/>
        <family val="3"/>
        <charset val="128"/>
      </rPr>
      <t xml:space="preserve">　施設利用率(⑦)は60％台と類似団体平均と比較しても高い水準を維持している。有収率(⑧)は令和4年度決算では、前年度比で1.74ポイント低下となった。効果的な漏水検知システムを導入するなど、漏水の早期発見並びに修理等、漏水対策に取り組んでいるものの、給水インフラの耐久性が追い付かずその効果は流動的となっている。有収率の向上は動力費等の経費削減だけでなく、浄水場設備等の延命にもつながることから、漏水の早期発見・修繕に加え、老朽管の更新等を計画的に行うなど、引き続き漏水防止対策を進めていく必要がある。
</t>
    </r>
    <rPh sb="206" eb="207">
      <t>サラ</t>
    </rPh>
    <rPh sb="209" eb="211">
      <t>カイゼン</t>
    </rPh>
    <rPh sb="419" eb="421">
      <t>コウシン</t>
    </rPh>
    <rPh sb="588" eb="589">
      <t>トウ</t>
    </rPh>
    <rPh sb="863" eb="864">
      <t>トウ</t>
    </rPh>
    <rPh sb="880" eb="881">
      <t>トウ</t>
    </rPh>
    <rPh sb="895" eb="897">
      <t>ロウスイ</t>
    </rPh>
    <phoneticPr fontId="4"/>
  </si>
  <si>
    <t xml:space="preserve">　有形固定資産減価償却率(①)と管路経年劣化率(②)は、類似団体平均と比較して低い水準で推移しているが、年々増加傾向にあり老朽化が進んでいることから、順次更新を進めるとともに適切な維持修繕等による長寿命化を図っていく。
　管路更新率(③)は5カ年平均で0.44％と類似団体平均を0.07ポイント下回っている。漏水防止と安定給水を図るため、補助事業等で必要な財源を確保し、耐震性の低い管路や老朽化した管路を耐震管に布設替えするなど、計画的に整備を進めていく必要がある。
</t>
    <phoneticPr fontId="4"/>
  </si>
  <si>
    <t xml:space="preserve">　今後将来、人口減少等により給水収益の大幅な増加が見込めない一方、老朽化施設や老朽管の計画的な更新などといった支出の増加が避けられない状況となっており、水道経営を取り巻く環境はより厳しくなるものと考えられる。
　安全で安心な水道事業の持続可能な運営を確保するためにも、収入増加及び支出削減の取り組みの充実を図り、施設の長寿命化、料金水準など、今後の経営環境を取り巻く状況の検討を進め経営戦略を見直すなど、経営基盤の強化に取り組んで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</si>
</sst>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0.44</c:v>
                </c:pt>
                <c:pt idx="1">
                  <c:v>0.65</c:v>
                </c:pt>
                <c:pt idx="2">
                  <c:v>0.35</c:v>
                </c:pt>
                <c:pt idx="3">
                  <c:v>0.51</c:v>
                </c:pt>
                <c:pt idx="4">
                  <c:v>0.26</c:v>
                </c:pt>
              </c:numCache>
            </c:numRef>
          </c:val>
          <c:extLst>
            <c:ext xmlns:c16="http://schemas.microsoft.com/office/drawing/2014/chart" uri="{C3380CC4-5D6E-409C-BE32-E72D297353CC}">
              <c16:uniqueId val="{00000000-DA4B-491B-AFFB-DA65A7FC379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DA4B-491B-AFFB-DA65A7FC379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63.72</c:v>
                </c:pt>
                <c:pt idx="1">
                  <c:v>63.97</c:v>
                </c:pt>
                <c:pt idx="2">
                  <c:v>64.069999999999993</c:v>
                </c:pt>
                <c:pt idx="3">
                  <c:v>60.06</c:v>
                </c:pt>
                <c:pt idx="4">
                  <c:v>61.15</c:v>
                </c:pt>
              </c:numCache>
            </c:numRef>
          </c:val>
          <c:extLst>
            <c:ext xmlns:c16="http://schemas.microsoft.com/office/drawing/2014/chart" uri="{C3380CC4-5D6E-409C-BE32-E72D297353CC}">
              <c16:uniqueId val="{00000000-41D6-4B17-B5B9-39AB08024FD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41D6-4B17-B5B9-39AB08024FD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76.39</c:v>
                </c:pt>
                <c:pt idx="1">
                  <c:v>74.540000000000006</c:v>
                </c:pt>
                <c:pt idx="2">
                  <c:v>75.87</c:v>
                </c:pt>
                <c:pt idx="3">
                  <c:v>80</c:v>
                </c:pt>
                <c:pt idx="4">
                  <c:v>78.260000000000005</c:v>
                </c:pt>
              </c:numCache>
            </c:numRef>
          </c:val>
          <c:extLst>
            <c:ext xmlns:c16="http://schemas.microsoft.com/office/drawing/2014/chart" uri="{C3380CC4-5D6E-409C-BE32-E72D297353CC}">
              <c16:uniqueId val="{00000000-5B3A-4226-A12F-7A7786BC45D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5B3A-4226-A12F-7A7786BC45D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116.21</c:v>
                </c:pt>
                <c:pt idx="1">
                  <c:v>112.61</c:v>
                </c:pt>
                <c:pt idx="2">
                  <c:v>108.57</c:v>
                </c:pt>
                <c:pt idx="3">
                  <c:v>108.07</c:v>
                </c:pt>
                <c:pt idx="4">
                  <c:v>109.73</c:v>
                </c:pt>
              </c:numCache>
            </c:numRef>
          </c:val>
          <c:extLst>
            <c:ext xmlns:c16="http://schemas.microsoft.com/office/drawing/2014/chart" uri="{C3380CC4-5D6E-409C-BE32-E72D297353CC}">
              <c16:uniqueId val="{00000000-C3B8-4242-93C2-C4453D26DEF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C3B8-4242-93C2-C4453D26DEF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c:v>
                </c:pt>
                <c:pt idx="1">
                  <c:v>48.34</c:v>
                </c:pt>
                <c:pt idx="2">
                  <c:v>49.77</c:v>
                </c:pt>
                <c:pt idx="3">
                  <c:v>51.1</c:v>
                </c:pt>
                <c:pt idx="4">
                  <c:v>52.74</c:v>
                </c:pt>
              </c:numCache>
            </c:numRef>
          </c:val>
          <c:extLst>
            <c:ext xmlns:c16="http://schemas.microsoft.com/office/drawing/2014/chart" uri="{C3380CC4-5D6E-409C-BE32-E72D297353CC}">
              <c16:uniqueId val="{00000000-D240-4D09-BC7B-582BB7E6D17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D240-4D09-BC7B-582BB7E6D17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11.5</c:v>
                </c:pt>
                <c:pt idx="1">
                  <c:v>12</c:v>
                </c:pt>
                <c:pt idx="2">
                  <c:v>14.33</c:v>
                </c:pt>
                <c:pt idx="3">
                  <c:v>15.32</c:v>
                </c:pt>
                <c:pt idx="4">
                  <c:v>15.31</c:v>
                </c:pt>
              </c:numCache>
            </c:numRef>
          </c:val>
          <c:extLst>
            <c:ext xmlns:c16="http://schemas.microsoft.com/office/drawing/2014/chart" uri="{C3380CC4-5D6E-409C-BE32-E72D297353CC}">
              <c16:uniqueId val="{00000000-6E8B-4D42-8EBB-97A65A5BCC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6E8B-4D42-8EBB-97A65A5BCC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D8-43D6-9826-396023C7EA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5FD8-43D6-9826-396023C7EA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203.08</c:v>
                </c:pt>
                <c:pt idx="1">
                  <c:v>192.74</c:v>
                </c:pt>
                <c:pt idx="2">
                  <c:v>200.66</c:v>
                </c:pt>
                <c:pt idx="3">
                  <c:v>201.79</c:v>
                </c:pt>
                <c:pt idx="4">
                  <c:v>207.74</c:v>
                </c:pt>
              </c:numCache>
            </c:numRef>
          </c:val>
          <c:extLst>
            <c:ext xmlns:c16="http://schemas.microsoft.com/office/drawing/2014/chart" uri="{C3380CC4-5D6E-409C-BE32-E72D297353CC}">
              <c16:uniqueId val="{00000000-995E-42FA-A398-74CB04CE29B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995E-42FA-A398-74CB04CE29B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1059.53</c:v>
                </c:pt>
                <c:pt idx="1">
                  <c:v>1056.47</c:v>
                </c:pt>
                <c:pt idx="2">
                  <c:v>1029.32</c:v>
                </c:pt>
                <c:pt idx="3">
                  <c:v>1035.81</c:v>
                </c:pt>
                <c:pt idx="4">
                  <c:v>1014.64</c:v>
                </c:pt>
              </c:numCache>
            </c:numRef>
          </c:val>
          <c:extLst>
            <c:ext xmlns:c16="http://schemas.microsoft.com/office/drawing/2014/chart" uri="{C3380CC4-5D6E-409C-BE32-E72D297353CC}">
              <c16:uniqueId val="{00000000-451C-40BF-8D84-86DBB67E8D2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451C-40BF-8D84-86DBB67E8D2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91.33</c:v>
                </c:pt>
                <c:pt idx="1">
                  <c:v>89.44</c:v>
                </c:pt>
                <c:pt idx="2">
                  <c:v>85.95</c:v>
                </c:pt>
                <c:pt idx="3">
                  <c:v>84.17</c:v>
                </c:pt>
                <c:pt idx="4">
                  <c:v>86.51</c:v>
                </c:pt>
              </c:numCache>
            </c:numRef>
          </c:val>
          <c:extLst>
            <c:ext xmlns:c16="http://schemas.microsoft.com/office/drawing/2014/chart" uri="{C3380CC4-5D6E-409C-BE32-E72D297353CC}">
              <c16:uniqueId val="{00000000-EAA4-4AD3-9AEE-FA1F3411261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EAA4-4AD3-9AEE-FA1F3411261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293.68</c:v>
                </c:pt>
                <c:pt idx="1">
                  <c:v>301.24</c:v>
                </c:pt>
                <c:pt idx="2">
                  <c:v>310.89</c:v>
                </c:pt>
                <c:pt idx="3">
                  <c:v>314.27</c:v>
                </c:pt>
                <c:pt idx="4">
                  <c:v>304.64999999999998</c:v>
                </c:pt>
              </c:numCache>
            </c:numRef>
          </c:val>
          <c:extLst>
            <c:ext xmlns:c16="http://schemas.microsoft.com/office/drawing/2014/chart" uri="{C3380CC4-5D6E-409C-BE32-E72D297353CC}">
              <c16:uniqueId val="{00000000-79AD-4FDA-A719-7F14869D15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79AD-4FDA-A719-7F14869D15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1" zoomScaleNormal="100" workbookViewId="0">
      <selection activeCell="CE77" sqref="CE77"/>
    </sheetView>
  </sheetViews>
  <sheetFormatPr defaultColWidth="2.5546875" defaultRowHeight="13.2" x14ac:dyDescent="0.2"/>
  <cols>
    <col min="1" max="1" width="2.5546875" customWidth="1"/>
    <col min="2" max="62" width="3.664062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岩手県　二戸市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25138</v>
      </c>
      <c r="AM8" s="45"/>
      <c r="AN8" s="45"/>
      <c r="AO8" s="45"/>
      <c r="AP8" s="45"/>
      <c r="AQ8" s="45"/>
      <c r="AR8" s="45"/>
      <c r="AS8" s="45"/>
      <c r="AT8" s="46">
        <f>データ!$S$6</f>
        <v>420.42</v>
      </c>
      <c r="AU8" s="47"/>
      <c r="AV8" s="47"/>
      <c r="AW8" s="47"/>
      <c r="AX8" s="47"/>
      <c r="AY8" s="47"/>
      <c r="AZ8" s="47"/>
      <c r="BA8" s="47"/>
      <c r="BB8" s="48">
        <f>データ!$T$6</f>
        <v>59.79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33.19</v>
      </c>
      <c r="J10" s="47"/>
      <c r="K10" s="47"/>
      <c r="L10" s="47"/>
      <c r="M10" s="47"/>
      <c r="N10" s="47"/>
      <c r="O10" s="81"/>
      <c r="P10" s="48">
        <f>データ!$P$6</f>
        <v>82.6</v>
      </c>
      <c r="Q10" s="48"/>
      <c r="R10" s="48"/>
      <c r="S10" s="48"/>
      <c r="T10" s="48"/>
      <c r="U10" s="48"/>
      <c r="V10" s="48"/>
      <c r="W10" s="45">
        <f>データ!$Q$6</f>
        <v>5032</v>
      </c>
      <c r="X10" s="45"/>
      <c r="Y10" s="45"/>
      <c r="Z10" s="45"/>
      <c r="AA10" s="45"/>
      <c r="AB10" s="45"/>
      <c r="AC10" s="45"/>
      <c r="AD10" s="2"/>
      <c r="AE10" s="2"/>
      <c r="AF10" s="2"/>
      <c r="AG10" s="2"/>
      <c r="AH10" s="2"/>
      <c r="AI10" s="2"/>
      <c r="AJ10" s="2"/>
      <c r="AK10" s="2"/>
      <c r="AL10" s="45">
        <f>データ!$U$6</f>
        <v>20508</v>
      </c>
      <c r="AM10" s="45"/>
      <c r="AN10" s="45"/>
      <c r="AO10" s="45"/>
      <c r="AP10" s="45"/>
      <c r="AQ10" s="45"/>
      <c r="AR10" s="45"/>
      <c r="AS10" s="45"/>
      <c r="AT10" s="46">
        <f>データ!$V$6</f>
        <v>87.21</v>
      </c>
      <c r="AU10" s="47"/>
      <c r="AV10" s="47"/>
      <c r="AW10" s="47"/>
      <c r="AX10" s="47"/>
      <c r="AY10" s="47"/>
      <c r="AZ10" s="47"/>
      <c r="BA10" s="47"/>
      <c r="BB10" s="48">
        <f>データ!$W$6</f>
        <v>235.16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G8JGySh4AmrJ61geK3WtJIc8kPEn3jPZaoDyod5wJ0LbFzJLQtjVzlLMIuSzL8McCuC3dJiUxORV4RoNTjtHA==" saltValue="+9VyL5AaOiB+0OZb/PjCt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32131</v>
      </c>
      <c r="D6" s="20">
        <f t="shared" si="3"/>
        <v>46</v>
      </c>
      <c r="E6" s="20">
        <f t="shared" si="3"/>
        <v>1</v>
      </c>
      <c r="F6" s="20">
        <f t="shared" si="3"/>
        <v>0</v>
      </c>
      <c r="G6" s="20">
        <f t="shared" si="3"/>
        <v>1</v>
      </c>
      <c r="H6" s="20" t="str">
        <f t="shared" si="3"/>
        <v>岩手県　二戸市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33.19</v>
      </c>
      <c r="P6" s="21">
        <f t="shared" si="3"/>
        <v>82.6</v>
      </c>
      <c r="Q6" s="21">
        <f t="shared" si="3"/>
        <v>5032</v>
      </c>
      <c r="R6" s="21">
        <f t="shared" si="3"/>
        <v>25138</v>
      </c>
      <c r="S6" s="21">
        <f t="shared" si="3"/>
        <v>420.42</v>
      </c>
      <c r="T6" s="21">
        <f t="shared" si="3"/>
        <v>59.79</v>
      </c>
      <c r="U6" s="21">
        <f t="shared" si="3"/>
        <v>20508</v>
      </c>
      <c r="V6" s="21">
        <f t="shared" si="3"/>
        <v>87.21</v>
      </c>
      <c r="W6" s="21">
        <f t="shared" si="3"/>
        <v>235.16</v>
      </c>
      <c r="X6" s="22">
        <f>IF(X7="",NA(),X7)</f>
        <v>116.21</v>
      </c>
      <c r="Y6" s="22">
        <f t="shared" ref="Y6:AG6" si="4">IF(Y7="",NA(),Y7)</f>
        <v>112.61</v>
      </c>
      <c r="Z6" s="22">
        <f t="shared" si="4"/>
        <v>108.57</v>
      </c>
      <c r="AA6" s="22">
        <f t="shared" si="4"/>
        <v>108.07</v>
      </c>
      <c r="AB6" s="22">
        <f t="shared" si="4"/>
        <v>109.73</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203.08</v>
      </c>
      <c r="AU6" s="22">
        <f t="shared" ref="AU6:BC6" si="6">IF(AU7="",NA(),AU7)</f>
        <v>192.74</v>
      </c>
      <c r="AV6" s="22">
        <f t="shared" si="6"/>
        <v>200.66</v>
      </c>
      <c r="AW6" s="22">
        <f t="shared" si="6"/>
        <v>201.79</v>
      </c>
      <c r="AX6" s="22">
        <f t="shared" si="6"/>
        <v>207.74</v>
      </c>
      <c r="AY6" s="22">
        <f t="shared" si="6"/>
        <v>369.69</v>
      </c>
      <c r="AZ6" s="22">
        <f t="shared" si="6"/>
        <v>379.08</v>
      </c>
      <c r="BA6" s="22">
        <f t="shared" si="6"/>
        <v>367.55</v>
      </c>
      <c r="BB6" s="22">
        <f t="shared" si="6"/>
        <v>378.56</v>
      </c>
      <c r="BC6" s="22">
        <f t="shared" si="6"/>
        <v>364.46</v>
      </c>
      <c r="BD6" s="21" t="str">
        <f>IF(BD7="","",IF(BD7="-","【-】","【"&amp;SUBSTITUTE(TEXT(BD7,"#,##0.00"),"-","△")&amp;"】"))</f>
        <v>【252.29】</v>
      </c>
      <c r="BE6" s="22">
        <f>IF(BE7="",NA(),BE7)</f>
        <v>1059.53</v>
      </c>
      <c r="BF6" s="22">
        <f t="shared" ref="BF6:BN6" si="7">IF(BF7="",NA(),BF7)</f>
        <v>1056.47</v>
      </c>
      <c r="BG6" s="22">
        <f t="shared" si="7"/>
        <v>1029.32</v>
      </c>
      <c r="BH6" s="22">
        <f t="shared" si="7"/>
        <v>1035.81</v>
      </c>
      <c r="BI6" s="22">
        <f t="shared" si="7"/>
        <v>1014.64</v>
      </c>
      <c r="BJ6" s="22">
        <f t="shared" si="7"/>
        <v>402.99</v>
      </c>
      <c r="BK6" s="22">
        <f t="shared" si="7"/>
        <v>398.98</v>
      </c>
      <c r="BL6" s="22">
        <f t="shared" si="7"/>
        <v>418.68</v>
      </c>
      <c r="BM6" s="22">
        <f t="shared" si="7"/>
        <v>395.68</v>
      </c>
      <c r="BN6" s="22">
        <f t="shared" si="7"/>
        <v>403.72</v>
      </c>
      <c r="BO6" s="21" t="str">
        <f>IF(BO7="","",IF(BO7="-","【-】","【"&amp;SUBSTITUTE(TEXT(BO7,"#,##0.00"),"-","△")&amp;"】"))</f>
        <v>【268.07】</v>
      </c>
      <c r="BP6" s="22">
        <f>IF(BP7="",NA(),BP7)</f>
        <v>91.33</v>
      </c>
      <c r="BQ6" s="22">
        <f t="shared" ref="BQ6:BY6" si="8">IF(BQ7="",NA(),BQ7)</f>
        <v>89.44</v>
      </c>
      <c r="BR6" s="22">
        <f t="shared" si="8"/>
        <v>85.95</v>
      </c>
      <c r="BS6" s="22">
        <f t="shared" si="8"/>
        <v>84.17</v>
      </c>
      <c r="BT6" s="22">
        <f t="shared" si="8"/>
        <v>86.51</v>
      </c>
      <c r="BU6" s="22">
        <f t="shared" si="8"/>
        <v>98.66</v>
      </c>
      <c r="BV6" s="22">
        <f t="shared" si="8"/>
        <v>98.64</v>
      </c>
      <c r="BW6" s="22">
        <f t="shared" si="8"/>
        <v>94.78</v>
      </c>
      <c r="BX6" s="22">
        <f t="shared" si="8"/>
        <v>97.59</v>
      </c>
      <c r="BY6" s="22">
        <f t="shared" si="8"/>
        <v>92.17</v>
      </c>
      <c r="BZ6" s="21" t="str">
        <f>IF(BZ7="","",IF(BZ7="-","【-】","【"&amp;SUBSTITUTE(TEXT(BZ7,"#,##0.00"),"-","△")&amp;"】"))</f>
        <v>【97.47】</v>
      </c>
      <c r="CA6" s="22">
        <f>IF(CA7="",NA(),CA7)</f>
        <v>293.68</v>
      </c>
      <c r="CB6" s="22">
        <f t="shared" ref="CB6:CJ6" si="9">IF(CB7="",NA(),CB7)</f>
        <v>301.24</v>
      </c>
      <c r="CC6" s="22">
        <f t="shared" si="9"/>
        <v>310.89</v>
      </c>
      <c r="CD6" s="22">
        <f t="shared" si="9"/>
        <v>314.27</v>
      </c>
      <c r="CE6" s="22">
        <f t="shared" si="9"/>
        <v>304.64999999999998</v>
      </c>
      <c r="CF6" s="22">
        <f t="shared" si="9"/>
        <v>178.59</v>
      </c>
      <c r="CG6" s="22">
        <f t="shared" si="9"/>
        <v>178.92</v>
      </c>
      <c r="CH6" s="22">
        <f t="shared" si="9"/>
        <v>181.3</v>
      </c>
      <c r="CI6" s="22">
        <f t="shared" si="9"/>
        <v>181.71</v>
      </c>
      <c r="CJ6" s="22">
        <f t="shared" si="9"/>
        <v>188.51</v>
      </c>
      <c r="CK6" s="21" t="str">
        <f>IF(CK7="","",IF(CK7="-","【-】","【"&amp;SUBSTITUTE(TEXT(CK7,"#,##0.00"),"-","△")&amp;"】"))</f>
        <v>【174.75】</v>
      </c>
      <c r="CL6" s="22">
        <f>IF(CL7="",NA(),CL7)</f>
        <v>63.72</v>
      </c>
      <c r="CM6" s="22">
        <f t="shared" ref="CM6:CU6" si="10">IF(CM7="",NA(),CM7)</f>
        <v>63.97</v>
      </c>
      <c r="CN6" s="22">
        <f t="shared" si="10"/>
        <v>64.069999999999993</v>
      </c>
      <c r="CO6" s="22">
        <f t="shared" si="10"/>
        <v>60.06</v>
      </c>
      <c r="CP6" s="22">
        <f t="shared" si="10"/>
        <v>61.15</v>
      </c>
      <c r="CQ6" s="22">
        <f t="shared" si="10"/>
        <v>55.03</v>
      </c>
      <c r="CR6" s="22">
        <f t="shared" si="10"/>
        <v>55.14</v>
      </c>
      <c r="CS6" s="22">
        <f t="shared" si="10"/>
        <v>55.89</v>
      </c>
      <c r="CT6" s="22">
        <f t="shared" si="10"/>
        <v>55.72</v>
      </c>
      <c r="CU6" s="22">
        <f t="shared" si="10"/>
        <v>55.31</v>
      </c>
      <c r="CV6" s="21" t="str">
        <f>IF(CV7="","",IF(CV7="-","【-】","【"&amp;SUBSTITUTE(TEXT(CV7,"#,##0.00"),"-","△")&amp;"】"))</f>
        <v>【59.97】</v>
      </c>
      <c r="CW6" s="22">
        <f>IF(CW7="",NA(),CW7)</f>
        <v>76.39</v>
      </c>
      <c r="CX6" s="22">
        <f t="shared" ref="CX6:DF6" si="11">IF(CX7="",NA(),CX7)</f>
        <v>74.540000000000006</v>
      </c>
      <c r="CY6" s="22">
        <f t="shared" si="11"/>
        <v>75.87</v>
      </c>
      <c r="CZ6" s="22">
        <f t="shared" si="11"/>
        <v>80</v>
      </c>
      <c r="DA6" s="22">
        <f t="shared" si="11"/>
        <v>78.260000000000005</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47</v>
      </c>
      <c r="DI6" s="22">
        <f t="shared" ref="DI6:DQ6" si="12">IF(DI7="",NA(),DI7)</f>
        <v>48.34</v>
      </c>
      <c r="DJ6" s="22">
        <f t="shared" si="12"/>
        <v>49.77</v>
      </c>
      <c r="DK6" s="22">
        <f t="shared" si="12"/>
        <v>51.1</v>
      </c>
      <c r="DL6" s="22">
        <f t="shared" si="12"/>
        <v>52.74</v>
      </c>
      <c r="DM6" s="22">
        <f t="shared" si="12"/>
        <v>48.87</v>
      </c>
      <c r="DN6" s="22">
        <f t="shared" si="12"/>
        <v>49.92</v>
      </c>
      <c r="DO6" s="22">
        <f t="shared" si="12"/>
        <v>50.63</v>
      </c>
      <c r="DP6" s="22">
        <f t="shared" si="12"/>
        <v>51.29</v>
      </c>
      <c r="DQ6" s="22">
        <f t="shared" si="12"/>
        <v>52.2</v>
      </c>
      <c r="DR6" s="21" t="str">
        <f>IF(DR7="","",IF(DR7="-","【-】","【"&amp;SUBSTITUTE(TEXT(DR7,"#,##0.00"),"-","△")&amp;"】"))</f>
        <v>【51.51】</v>
      </c>
      <c r="DS6" s="22">
        <f>IF(DS7="",NA(),DS7)</f>
        <v>11.5</v>
      </c>
      <c r="DT6" s="22">
        <f t="shared" ref="DT6:EB6" si="13">IF(DT7="",NA(),DT7)</f>
        <v>12</v>
      </c>
      <c r="DU6" s="22">
        <f t="shared" si="13"/>
        <v>14.33</v>
      </c>
      <c r="DV6" s="22">
        <f t="shared" si="13"/>
        <v>15.32</v>
      </c>
      <c r="DW6" s="22">
        <f t="shared" si="13"/>
        <v>15.31</v>
      </c>
      <c r="DX6" s="22">
        <f t="shared" si="13"/>
        <v>14.85</v>
      </c>
      <c r="DY6" s="22">
        <f t="shared" si="13"/>
        <v>16.88</v>
      </c>
      <c r="DZ6" s="22">
        <f t="shared" si="13"/>
        <v>18.28</v>
      </c>
      <c r="EA6" s="22">
        <f t="shared" si="13"/>
        <v>19.61</v>
      </c>
      <c r="EB6" s="22">
        <f t="shared" si="13"/>
        <v>20.73</v>
      </c>
      <c r="EC6" s="21" t="str">
        <f>IF(EC7="","",IF(EC7="-","【-】","【"&amp;SUBSTITUTE(TEXT(EC7,"#,##0.00"),"-","△")&amp;"】"))</f>
        <v>【23.75】</v>
      </c>
      <c r="ED6" s="22">
        <f>IF(ED7="",NA(),ED7)</f>
        <v>0.44</v>
      </c>
      <c r="EE6" s="22">
        <f t="shared" ref="EE6:EM6" si="14">IF(EE7="",NA(),EE7)</f>
        <v>0.65</v>
      </c>
      <c r="EF6" s="22">
        <f t="shared" si="14"/>
        <v>0.35</v>
      </c>
      <c r="EG6" s="22">
        <f t="shared" si="14"/>
        <v>0.51</v>
      </c>
      <c r="EH6" s="22">
        <f t="shared" si="14"/>
        <v>0.26</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32131</v>
      </c>
      <c r="D7" s="24">
        <v>46</v>
      </c>
      <c r="E7" s="24">
        <v>1</v>
      </c>
      <c r="F7" s="24">
        <v>0</v>
      </c>
      <c r="G7" s="24">
        <v>1</v>
      </c>
      <c r="H7" s="24" t="s">
        <v>93</v>
      </c>
      <c r="I7" s="24" t="s">
        <v>94</v>
      </c>
      <c r="J7" s="24" t="s">
        <v>95</v>
      </c>
      <c r="K7" s="24" t="s">
        <v>96</v>
      </c>
      <c r="L7" s="24" t="s">
        <v>97</v>
      </c>
      <c r="M7" s="24" t="s">
        <v>98</v>
      </c>
      <c r="N7" s="25" t="s">
        <v>99</v>
      </c>
      <c r="O7" s="25">
        <v>33.19</v>
      </c>
      <c r="P7" s="25">
        <v>82.6</v>
      </c>
      <c r="Q7" s="25">
        <v>5032</v>
      </c>
      <c r="R7" s="25">
        <v>25138</v>
      </c>
      <c r="S7" s="25">
        <v>420.42</v>
      </c>
      <c r="T7" s="25">
        <v>59.79</v>
      </c>
      <c r="U7" s="25">
        <v>20508</v>
      </c>
      <c r="V7" s="25">
        <v>87.21</v>
      </c>
      <c r="W7" s="25">
        <v>235.16</v>
      </c>
      <c r="X7" s="25">
        <v>116.21</v>
      </c>
      <c r="Y7" s="25">
        <v>112.61</v>
      </c>
      <c r="Z7" s="25">
        <v>108.57</v>
      </c>
      <c r="AA7" s="25">
        <v>108.07</v>
      </c>
      <c r="AB7" s="25">
        <v>109.73</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203.08</v>
      </c>
      <c r="AU7" s="25">
        <v>192.74</v>
      </c>
      <c r="AV7" s="25">
        <v>200.66</v>
      </c>
      <c r="AW7" s="25">
        <v>201.79</v>
      </c>
      <c r="AX7" s="25">
        <v>207.74</v>
      </c>
      <c r="AY7" s="25">
        <v>369.69</v>
      </c>
      <c r="AZ7" s="25">
        <v>379.08</v>
      </c>
      <c r="BA7" s="25">
        <v>367.55</v>
      </c>
      <c r="BB7" s="25">
        <v>378.56</v>
      </c>
      <c r="BC7" s="25">
        <v>364.46</v>
      </c>
      <c r="BD7" s="25">
        <v>252.29</v>
      </c>
      <c r="BE7" s="25">
        <v>1059.53</v>
      </c>
      <c r="BF7" s="25">
        <v>1056.47</v>
      </c>
      <c r="BG7" s="25">
        <v>1029.32</v>
      </c>
      <c r="BH7" s="25">
        <v>1035.81</v>
      </c>
      <c r="BI7" s="25">
        <v>1014.64</v>
      </c>
      <c r="BJ7" s="25">
        <v>402.99</v>
      </c>
      <c r="BK7" s="25">
        <v>398.98</v>
      </c>
      <c r="BL7" s="25">
        <v>418.68</v>
      </c>
      <c r="BM7" s="25">
        <v>395.68</v>
      </c>
      <c r="BN7" s="25">
        <v>403.72</v>
      </c>
      <c r="BO7" s="25">
        <v>268.07</v>
      </c>
      <c r="BP7" s="25">
        <v>91.33</v>
      </c>
      <c r="BQ7" s="25">
        <v>89.44</v>
      </c>
      <c r="BR7" s="25">
        <v>85.95</v>
      </c>
      <c r="BS7" s="25">
        <v>84.17</v>
      </c>
      <c r="BT7" s="25">
        <v>86.51</v>
      </c>
      <c r="BU7" s="25">
        <v>98.66</v>
      </c>
      <c r="BV7" s="25">
        <v>98.64</v>
      </c>
      <c r="BW7" s="25">
        <v>94.78</v>
      </c>
      <c r="BX7" s="25">
        <v>97.59</v>
      </c>
      <c r="BY7" s="25">
        <v>92.17</v>
      </c>
      <c r="BZ7" s="25">
        <v>97.47</v>
      </c>
      <c r="CA7" s="25">
        <v>293.68</v>
      </c>
      <c r="CB7" s="25">
        <v>301.24</v>
      </c>
      <c r="CC7" s="25">
        <v>310.89</v>
      </c>
      <c r="CD7" s="25">
        <v>314.27</v>
      </c>
      <c r="CE7" s="25">
        <v>304.64999999999998</v>
      </c>
      <c r="CF7" s="25">
        <v>178.59</v>
      </c>
      <c r="CG7" s="25">
        <v>178.92</v>
      </c>
      <c r="CH7" s="25">
        <v>181.3</v>
      </c>
      <c r="CI7" s="25">
        <v>181.71</v>
      </c>
      <c r="CJ7" s="25">
        <v>188.51</v>
      </c>
      <c r="CK7" s="25">
        <v>174.75</v>
      </c>
      <c r="CL7" s="25">
        <v>63.72</v>
      </c>
      <c r="CM7" s="25">
        <v>63.97</v>
      </c>
      <c r="CN7" s="25">
        <v>64.069999999999993</v>
      </c>
      <c r="CO7" s="25">
        <v>60.06</v>
      </c>
      <c r="CP7" s="25">
        <v>61.15</v>
      </c>
      <c r="CQ7" s="25">
        <v>55.03</v>
      </c>
      <c r="CR7" s="25">
        <v>55.14</v>
      </c>
      <c r="CS7" s="25">
        <v>55.89</v>
      </c>
      <c r="CT7" s="25">
        <v>55.72</v>
      </c>
      <c r="CU7" s="25">
        <v>55.31</v>
      </c>
      <c r="CV7" s="25">
        <v>59.97</v>
      </c>
      <c r="CW7" s="25">
        <v>76.39</v>
      </c>
      <c r="CX7" s="25">
        <v>74.540000000000006</v>
      </c>
      <c r="CY7" s="25">
        <v>75.87</v>
      </c>
      <c r="CZ7" s="25">
        <v>80</v>
      </c>
      <c r="DA7" s="25">
        <v>78.260000000000005</v>
      </c>
      <c r="DB7" s="25">
        <v>81.900000000000006</v>
      </c>
      <c r="DC7" s="25">
        <v>81.39</v>
      </c>
      <c r="DD7" s="25">
        <v>81.27</v>
      </c>
      <c r="DE7" s="25">
        <v>81.260000000000005</v>
      </c>
      <c r="DF7" s="25">
        <v>80.36</v>
      </c>
      <c r="DG7" s="25">
        <v>89.76</v>
      </c>
      <c r="DH7" s="25">
        <v>47</v>
      </c>
      <c r="DI7" s="25">
        <v>48.34</v>
      </c>
      <c r="DJ7" s="25">
        <v>49.77</v>
      </c>
      <c r="DK7" s="25">
        <v>51.1</v>
      </c>
      <c r="DL7" s="25">
        <v>52.74</v>
      </c>
      <c r="DM7" s="25">
        <v>48.87</v>
      </c>
      <c r="DN7" s="25">
        <v>49.92</v>
      </c>
      <c r="DO7" s="25">
        <v>50.63</v>
      </c>
      <c r="DP7" s="25">
        <v>51.29</v>
      </c>
      <c r="DQ7" s="25">
        <v>52.2</v>
      </c>
      <c r="DR7" s="25">
        <v>51.51</v>
      </c>
      <c r="DS7" s="25">
        <v>11.5</v>
      </c>
      <c r="DT7" s="25">
        <v>12</v>
      </c>
      <c r="DU7" s="25">
        <v>14.33</v>
      </c>
      <c r="DV7" s="25">
        <v>15.32</v>
      </c>
      <c r="DW7" s="25">
        <v>15.31</v>
      </c>
      <c r="DX7" s="25">
        <v>14.85</v>
      </c>
      <c r="DY7" s="25">
        <v>16.88</v>
      </c>
      <c r="DZ7" s="25">
        <v>18.28</v>
      </c>
      <c r="EA7" s="25">
        <v>19.61</v>
      </c>
      <c r="EB7" s="25">
        <v>20.73</v>
      </c>
      <c r="EC7" s="25">
        <v>23.75</v>
      </c>
      <c r="ED7" s="25">
        <v>0.44</v>
      </c>
      <c r="EE7" s="25">
        <v>0.65</v>
      </c>
      <c r="EF7" s="25">
        <v>0.35</v>
      </c>
      <c r="EG7" s="25">
        <v>0.51</v>
      </c>
      <c r="EH7" s="25">
        <v>0.26</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100432</cp:lastModifiedBy>
  <cp:lastPrinted>2024-01-30T08:09:02Z</cp:lastPrinted>
  <dcterms:created xsi:type="dcterms:W3CDTF">2023-12-05T00:48:10Z</dcterms:created>
  <dcterms:modified xsi:type="dcterms:W3CDTF">2024-01-30T08:09:13Z</dcterms:modified>
  <cp:category>
  </cp:category>
</cp:coreProperties>
</file>