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2093_一関市\174_特定環境保全公共下水道事業（法適用）\"/>
    </mc:Choice>
  </mc:AlternateContent>
  <workbookProtection workbookAlgorithmName="SHA-512" workbookHashValue="wuan7pouL2GDuUVJ05C9U/CcRjxQVDe5tapUGxQjezZZz/k6Uj+7UGSc5+uLNwQ59Vlr8BFWBkobKRa+FLx2nw==" workbookSaltValue="J9Xikf7ceQ5q8UXvknh86w==" workbookSpinCount="100000" lockStructure="1"/>
  <bookViews>
    <workbookView xWindow="0" yWindow="0" windowWidth="23040" windowHeight="859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E85" i="4"/>
  <c r="BB10" i="4"/>
  <c r="AT10" i="4"/>
  <c r="AL10" i="4"/>
  <c r="AD10" i="4"/>
  <c r="I10" i="4"/>
  <c r="AT8" i="4"/>
  <c r="AL8" i="4"/>
  <c r="W8" i="4"/>
  <c r="P8" i="4"/>
  <c r="I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<sst xmlns="http://schemas.openxmlformats.org/spreadsheetml/2006/main" count="275" uniqueCount="116">
  <si>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</si>
  <si>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</si>
  <si>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</si>
  <si>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</si>
  <si>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</si>
  <si>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</si>
  <si>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</si>
  <si>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</si>
  <si>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</si>
  <si>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</si>
  <si>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</si>
  <si>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</si>
  <si>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</si>
  <si>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</si>
  <si>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</si>
  <si>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</si>
  <si>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</si>
  <si>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</si>
  <si>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</si>
  <si>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</si>
  <si>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</si>
  <si>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</si>
  <si>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</si>
  <si>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</si>
  <si>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</si>
  <si>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</si>
  <si>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</si>
  <si>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</si>
  <si>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</si>
  <si>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</si>
  <si>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</si>
  <si>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</si>
  <si>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</si>
  <si>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</si>
  <si>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</si>
  <si>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</si>
  <si>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</si>
  <si>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</si>
  <si>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</si>
  <si>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</si>
  <si>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</si>
  <si>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</si>
  <si>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</si>
  <si>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</si>
  <si>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</si>
  <si>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</si>
  <si>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</si>
  <si>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</si>
  <si>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</si>
  <si>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</si>
  <si>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</si>
  <si>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</si>
  <si>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</si>
  <si>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</si>
  <si>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</si>
  <si>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</si>
  <si>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</si>
  <si>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</si>
  <si>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</si>
  <si>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</si>
  <si>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</si>
  <si>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</si>
  <si>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</si>
  <si>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</si>
  <si>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</si>
  <si>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</si>
  <si>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</si>
  <si>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</si>
  <si>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</si>
  <si>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</si>
  <si>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</si>
  <si>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</si>
  <si>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</si>
  <si>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</si>
  <si>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</si>
  <si>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</si>
  <si>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</si>
  <si>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</si>
  <si>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</si>
  <si>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</si>
  <si>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</si>
  <si>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</si>
  <si>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</si>
  <si>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</si>
  <si>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</si>
  <si>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</si>
  <si>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</si>
  <si>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</si>
  <si>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</si>
  <si>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</si>
  <si>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</si>
  <si>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</si>
  <si>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</si>
  <si>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</si>
  <si>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</si>
  <si>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</si>
  <si>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</si>
  <si>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</si>
  <si>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</si>
  <si>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</si>
  <si>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</si>
  <si>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</si>
  <si>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</si>
  <si>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</si>
  <si>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</si>
  <si>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</si>
  <si>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</si>
  <si>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</si>
  <si>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</si>
  <si>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</si>
  <si>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</si>
  <si>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</si>
  <si>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</si>
  <si>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令和２年度の法適化から３回目の決算となった。
　経常収支比率や経費回収率は、類似団体平均・全国平均並みとなったが、他会計繰入金に依存している状況であることから、使用料収入の増、費用の節減に努め、経営改善を図っていく。
　また、令和４年度に実施した汚水処理計画及び経営戦略の見直しを踏まえ、経営健全化に向けて計画的に取り組んでいく。</t>
    <rPh sb="120" eb="122">
      <t>ジッシ</t>
    </rPh>
    <rPh sb="130" eb="131">
      <t>オヨ</t>
    </rPh>
    <rPh sb="141" eb="142">
      <t>フ</t>
    </rPh>
    <phoneticPr fontId="4"/>
  </si>
  <si>
    <t>　老朽化の状況は全体的に類似団体平均・全国平均を下回っている状況であるが、今後、老朽化に伴う施設の更新改修が増加することが見込まれることから、ストックマネジメント計画を基に計画的な実施を進めていく。</t>
    <rPh sb="84" eb="85">
      <t>モト</t>
    </rPh>
    <phoneticPr fontId="4"/>
  </si>
  <si>
    <t>　令和２年度の法適化から３回目の決算となった。
　経常収支比率は、類似団体平均・全国平均を若干上回っているものの、他会計繰入金に依存している状況である。
　流動比率は、類似団体平均・全国平均を大きく下回っているが、法適化して間もないこともあり、流動資産が少ない状況にある。
　企業債残高対事業規模比率は、類似団体平均・全国平均を下回っており、企業債償還が進んでいる状況にある。
　経費回収率は、類似団体平均・全国平均並みとなっているが、他会計繰入金に依存している状況である。グラフでは経費回収率が77.47％となっているが、これは決算統計の錯誤が要因であり、正しくは102.53％となっている。
　汚水処理原価は、類似団体平均下回っているが、繰出基準（分流式下水道等に要する経費）によるところが大きく、他会計繰入金に依存している状況である。グラフでは汚水処理原価が222.22円となっているが、これは決算統計の錯誤が要因であり、正しくは167.90円となっている。
　施設利用率は、類似団体平均・全国平均を下回っていることから、水洗化率の向上に向けたさらなる取り組みや処理施設のダウンサイジング等を図っていく必要がある。
　水洗化率は、類似団体平均・全国平均を下回っていることから、普及活動を通じて更に向上させていく必要がある。</t>
    <rPh sb="208" eb="209">
      <t>ナ</t>
    </rPh>
    <rPh sb="242" eb="244">
      <t>ケイヒ</t>
    </rPh>
    <rPh sb="244" eb="246">
      <t>カイシュウ</t>
    </rPh>
    <rPh sb="246" eb="247">
      <t>リツ</t>
    </rPh>
    <rPh sb="265" eb="267">
      <t>ケッサン</t>
    </rPh>
    <rPh sb="267" eb="269">
      <t>トウケイ</t>
    </rPh>
    <rPh sb="270" eb="272">
      <t>サクゴ</t>
    </rPh>
    <rPh sb="273" eb="275">
      <t>ヨウイン</t>
    </rPh>
    <rPh sb="279" eb="280">
      <t>タダ</t>
    </rPh>
    <rPh sb="375" eb="377">
      <t>オスイ</t>
    </rPh>
    <rPh sb="377" eb="379">
      <t>ショリ</t>
    </rPh>
    <rPh sb="379" eb="381">
      <t>ゲンカ</t>
    </rPh>
    <rPh sb="388" eb="389">
      <t>エン</t>
    </rPh>
    <rPh sb="424" eb="425">
      <t>エン</t>
    </rPh>
    <rPh sb="472" eb="473">
      <t>ム</t>
    </rPh>
    <rPh sb="479" eb="480">
      <t>ト</t>
    </rPh>
    <rPh sb="481" eb="48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</si>
</sst>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725-4F10-BCB0-1FDD9D448D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9725-4F10-BCB0-1FDD9D448D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35.950000000000003</c:v>
                </c:pt>
                <c:pt idx="3">
                  <c:v>36.28</c:v>
                </c:pt>
                <c:pt idx="4">
                  <c:v>35.4</c:v>
                </c:pt>
              </c:numCache>
            </c:numRef>
          </c:val>
          <c:extLst>
            <c:ext xmlns:c16="http://schemas.microsoft.com/office/drawing/2014/chart" uri="{C3380CC4-5D6E-409C-BE32-E72D297353CC}">
              <c16:uniqueId val="{00000000-7B8F-4B02-BBD6-CEEA22B6E6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7B8F-4B02-BBD6-CEEA22B6E6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78.09</c:v>
                </c:pt>
                <c:pt idx="3">
                  <c:v>79.03</c:v>
                </c:pt>
                <c:pt idx="4">
                  <c:v>80.63</c:v>
                </c:pt>
              </c:numCache>
            </c:numRef>
          </c:val>
          <c:extLst>
            <c:ext xmlns:c16="http://schemas.microsoft.com/office/drawing/2014/chart" uri="{C3380CC4-5D6E-409C-BE32-E72D297353CC}">
              <c16:uniqueId val="{00000000-D96A-46BB-ABAD-F1A036A152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D96A-46BB-ABAD-F1A036A152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109.11</c:v>
                </c:pt>
                <c:pt idx="3">
                  <c:v>114.61</c:v>
                </c:pt>
                <c:pt idx="4">
                  <c:v>107.29</c:v>
                </c:pt>
              </c:numCache>
            </c:numRef>
          </c:val>
          <c:extLst>
            <c:ext xmlns:c16="http://schemas.microsoft.com/office/drawing/2014/chart" uri="{C3380CC4-5D6E-409C-BE32-E72D297353CC}">
              <c16:uniqueId val="{00000000-4A80-4790-A041-9BC4D90591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4A80-4790-A041-9BC4D90591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4.28</c:v>
                </c:pt>
                <c:pt idx="3">
                  <c:v>8.39</c:v>
                </c:pt>
                <c:pt idx="4">
                  <c:v>11.62</c:v>
                </c:pt>
              </c:numCache>
            </c:numRef>
          </c:val>
          <c:extLst>
            <c:ext xmlns:c16="http://schemas.microsoft.com/office/drawing/2014/chart" uri="{C3380CC4-5D6E-409C-BE32-E72D297353CC}">
              <c16:uniqueId val="{00000000-6831-4818-AC11-97A5F4EF8E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6831-4818-AC11-97A5F4EF8E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80-4019-9800-AB9AC72640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A280-4019-9800-AB9AC72640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81-4969-BE33-AAEC4FFE11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F381-4969-BE33-AAEC4FFE11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9.66</c:v>
                </c:pt>
                <c:pt idx="3">
                  <c:v>7.77</c:v>
                </c:pt>
                <c:pt idx="4">
                  <c:v>11.14</c:v>
                </c:pt>
              </c:numCache>
            </c:numRef>
          </c:val>
          <c:extLst>
            <c:ext xmlns:c16="http://schemas.microsoft.com/office/drawing/2014/chart" uri="{C3380CC4-5D6E-409C-BE32-E72D297353CC}">
              <c16:uniqueId val="{00000000-6418-4937-A7B0-802CB83776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6418-4937-A7B0-802CB83776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714.76</c:v>
                </c:pt>
                <c:pt idx="3">
                  <c:v>757.69</c:v>
                </c:pt>
                <c:pt idx="4">
                  <c:v>929.03</c:v>
                </c:pt>
              </c:numCache>
            </c:numRef>
          </c:val>
          <c:extLst>
            <c:ext xmlns:c16="http://schemas.microsoft.com/office/drawing/2014/chart" uri="{C3380CC4-5D6E-409C-BE32-E72D297353CC}">
              <c16:uniqueId val="{00000000-08B0-4753-A895-F7ECB86A21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08B0-4753-A895-F7ECB86A21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99.6</c:v>
                </c:pt>
                <c:pt idx="3">
                  <c:v>100.02</c:v>
                </c:pt>
                <c:pt idx="4">
                  <c:v>77.47</c:v>
                </c:pt>
              </c:numCache>
            </c:numRef>
          </c:val>
          <c:extLst>
            <c:ext xmlns:c16="http://schemas.microsoft.com/office/drawing/2014/chart" uri="{C3380CC4-5D6E-409C-BE32-E72D297353CC}">
              <c16:uniqueId val="{00000000-4627-499F-8184-8AC8552528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4627-499F-8184-8AC8552528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171.89</c:v>
                </c:pt>
                <c:pt idx="3">
                  <c:v>171.41</c:v>
                </c:pt>
                <c:pt idx="4">
                  <c:v>222.22</c:v>
                </c:pt>
              </c:numCache>
            </c:numRef>
          </c:val>
          <c:extLst>
            <c:ext xmlns:c16="http://schemas.microsoft.com/office/drawing/2014/chart" uri="{C3380CC4-5D6E-409C-BE32-E72D297353CC}">
              <c16:uniqueId val="{00000000-341D-48DC-940F-0402941F80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341D-48DC-940F-0402941F80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一関市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109697</v>
      </c>
      <c r="AM8" s="42"/>
      <c r="AN8" s="42"/>
      <c r="AO8" s="42"/>
      <c r="AP8" s="42"/>
      <c r="AQ8" s="42"/>
      <c r="AR8" s="42"/>
      <c r="AS8" s="42"/>
      <c r="AT8" s="35">
        <f>データ!T6</f>
        <v>1256.42</v>
      </c>
      <c r="AU8" s="35"/>
      <c r="AV8" s="35"/>
      <c r="AW8" s="35"/>
      <c r="AX8" s="35"/>
      <c r="AY8" s="35"/>
      <c r="AZ8" s="35"/>
      <c r="BA8" s="35"/>
      <c r="BB8" s="35">
        <f>データ!U6</f>
        <v>87.31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70.72</v>
      </c>
      <c r="J10" s="35"/>
      <c r="K10" s="35"/>
      <c r="L10" s="35"/>
      <c r="M10" s="35"/>
      <c r="N10" s="35"/>
      <c r="O10" s="35"/>
      <c r="P10" s="35">
        <f>データ!P6</f>
        <v>6.86</v>
      </c>
      <c r="Q10" s="35"/>
      <c r="R10" s="35"/>
      <c r="S10" s="35"/>
      <c r="T10" s="35"/>
      <c r="U10" s="35"/>
      <c r="V10" s="35"/>
      <c r="W10" s="35">
        <f>データ!Q6</f>
        <v>101.46</v>
      </c>
      <c r="X10" s="35"/>
      <c r="Y10" s="35"/>
      <c r="Z10" s="35"/>
      <c r="AA10" s="35"/>
      <c r="AB10" s="35"/>
      <c r="AC10" s="35"/>
      <c r="AD10" s="42">
        <f>データ!R6</f>
        <v>3300</v>
      </c>
      <c r="AE10" s="42"/>
      <c r="AF10" s="42"/>
      <c r="AG10" s="42"/>
      <c r="AH10" s="42"/>
      <c r="AI10" s="42"/>
      <c r="AJ10" s="42"/>
      <c r="AK10" s="2"/>
      <c r="AL10" s="42">
        <f>データ!V6</f>
        <v>7449</v>
      </c>
      <c r="AM10" s="42"/>
      <c r="AN10" s="42"/>
      <c r="AO10" s="42"/>
      <c r="AP10" s="42"/>
      <c r="AQ10" s="42"/>
      <c r="AR10" s="42"/>
      <c r="AS10" s="42"/>
      <c r="AT10" s="35">
        <f>データ!W6</f>
        <v>3.56</v>
      </c>
      <c r="AU10" s="35"/>
      <c r="AV10" s="35"/>
      <c r="AW10" s="35"/>
      <c r="AX10" s="35"/>
      <c r="AY10" s="35"/>
      <c r="AZ10" s="35"/>
      <c r="BA10" s="35"/>
      <c r="BB10" s="35">
        <f>データ!X6</f>
        <v>2092.42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Dt7S0fyLX3nzUATuzCbQHomhQl9EvNUekqGGZfojMtBHDraeD8raWEgNet+1pMAsZigrC2RX8dxXbg2xTzcUA==" saltValue="Q0/nzIcwgKhDN1itDPlPX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32093</v>
      </c>
      <c r="D6" s="19">
        <f t="shared" si="3"/>
        <v>46</v>
      </c>
      <c r="E6" s="19">
        <f t="shared" si="3"/>
        <v>17</v>
      </c>
      <c r="F6" s="19">
        <f t="shared" si="3"/>
        <v>4</v>
      </c>
      <c r="G6" s="19">
        <f t="shared" si="3"/>
        <v>0</v>
      </c>
      <c r="H6" s="19" t="str">
        <f t="shared" si="3"/>
        <v>岩手県　一関市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70.72</v>
      </c>
      <c r="P6" s="20">
        <f t="shared" si="3"/>
        <v>6.86</v>
      </c>
      <c r="Q6" s="20">
        <f t="shared" si="3"/>
        <v>101.46</v>
      </c>
      <c r="R6" s="20">
        <f t="shared" si="3"/>
        <v>3300</v>
      </c>
      <c r="S6" s="20">
        <f t="shared" si="3"/>
        <v>109697</v>
      </c>
      <c r="T6" s="20">
        <f t="shared" si="3"/>
        <v>1256.42</v>
      </c>
      <c r="U6" s="20">
        <f t="shared" si="3"/>
        <v>87.31</v>
      </c>
      <c r="V6" s="20">
        <f t="shared" si="3"/>
        <v>7449</v>
      </c>
      <c r="W6" s="20">
        <f t="shared" si="3"/>
        <v>3.56</v>
      </c>
      <c r="X6" s="20">
        <f t="shared" si="3"/>
        <v>2092.42</v>
      </c>
      <c r="Y6" s="21" t="str">
        <f>IF(Y7="",NA(),Y7)</f>
        <v>-</v>
      </c>
      <c r="Z6" s="21" t="str">
        <f t="shared" ref="Z6:AH6" si="4">IF(Z7="",NA(),Z7)</f>
        <v>-</v>
      </c>
      <c r="AA6" s="21">
        <f t="shared" si="4"/>
        <v>109.11</v>
      </c>
      <c r="AB6" s="21">
        <f t="shared" si="4"/>
        <v>114.61</v>
      </c>
      <c r="AC6" s="21">
        <f t="shared" si="4"/>
        <v>107.29</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9.66</v>
      </c>
      <c r="AX6" s="21">
        <f t="shared" si="6"/>
        <v>7.77</v>
      </c>
      <c r="AY6" s="21">
        <f t="shared" si="6"/>
        <v>11.14</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714.76</v>
      </c>
      <c r="BI6" s="21">
        <f t="shared" si="7"/>
        <v>757.69</v>
      </c>
      <c r="BJ6" s="21">
        <f t="shared" si="7"/>
        <v>929.03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99.6</v>
      </c>
      <c r="BT6" s="21">
        <f t="shared" si="8"/>
        <v>100.02</v>
      </c>
      <c r="BU6" s="21">
        <f t="shared" si="8"/>
        <v>77.47</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171.89</v>
      </c>
      <c r="CE6" s="21">
        <f t="shared" si="9"/>
        <v>171.41</v>
      </c>
      <c r="CF6" s="21">
        <f t="shared" si="9"/>
        <v>222.22</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35.950000000000003</v>
      </c>
      <c r="CP6" s="21">
        <f t="shared" si="10"/>
        <v>36.28</v>
      </c>
      <c r="CQ6" s="21">
        <f t="shared" si="10"/>
        <v>35.4</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78.09</v>
      </c>
      <c r="DA6" s="21">
        <f t="shared" si="11"/>
        <v>79.03</v>
      </c>
      <c r="DB6" s="21">
        <f t="shared" si="11"/>
        <v>80.63</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4.28</v>
      </c>
      <c r="DL6" s="21">
        <f t="shared" si="12"/>
        <v>8.39</v>
      </c>
      <c r="DM6" s="21">
        <f t="shared" si="12"/>
        <v>11.62</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32093</v>
      </c>
      <c r="D7" s="23">
        <v>46</v>
      </c>
      <c r="E7" s="23">
        <v>17</v>
      </c>
      <c r="F7" s="23">
        <v>4</v>
      </c>
      <c r="G7" s="23">
        <v>0</v>
      </c>
      <c r="H7" s="23" t="s">
        <v>96</v>
      </c>
      <c r="I7" s="23" t="s">
        <v>97</v>
      </c>
      <c r="J7" s="23" t="s">
        <v>98</v>
      </c>
      <c r="K7" s="23" t="s">
        <v>99</v>
      </c>
      <c r="L7" s="23" t="s">
        <v>100</v>
      </c>
      <c r="M7" s="23" t="s">
        <v>101</v>
      </c>
      <c r="N7" s="24" t="s">
        <v>102</v>
      </c>
      <c r="O7" s="24">
        <v>70.72</v>
      </c>
      <c r="P7" s="24">
        <v>6.86</v>
      </c>
      <c r="Q7" s="24">
        <v>101.46</v>
      </c>
      <c r="R7" s="24">
        <v>3300</v>
      </c>
      <c r="S7" s="24">
        <v>109697</v>
      </c>
      <c r="T7" s="24">
        <v>1256.42</v>
      </c>
      <c r="U7" s="24">
        <v>87.31</v>
      </c>
      <c r="V7" s="24">
        <v>7449</v>
      </c>
      <c r="W7" s="24">
        <v>3.56</v>
      </c>
      <c r="X7" s="24">
        <v>2092.42</v>
      </c>
      <c r="Y7" s="24" t="s">
        <v>102</v>
      </c>
      <c r="Z7" s="24" t="s">
        <v>102</v>
      </c>
      <c r="AA7" s="24">
        <v>109.11</v>
      </c>
      <c r="AB7" s="24">
        <v>114.61</v>
      </c>
      <c r="AC7" s="24">
        <v>107.29</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9.66</v>
      </c>
      <c r="AX7" s="24">
        <v>7.77</v>
      </c>
      <c r="AY7" s="24">
        <v>11.14</v>
      </c>
      <c r="AZ7" s="24" t="s">
        <v>102</v>
      </c>
      <c r="BA7" s="24" t="s">
        <v>102</v>
      </c>
      <c r="BB7" s="24">
        <v>44.24</v>
      </c>
      <c r="BC7" s="24">
        <v>43.07</v>
      </c>
      <c r="BD7" s="24">
        <v>45.42</v>
      </c>
      <c r="BE7" s="24">
        <v>44.25</v>
      </c>
      <c r="BF7" s="24" t="s">
        <v>102</v>
      </c>
      <c r="BG7" s="24" t="s">
        <v>102</v>
      </c>
      <c r="BH7" s="24">
        <v>714.76</v>
      </c>
      <c r="BI7" s="24">
        <v>757.69</v>
      </c>
      <c r="BJ7" s="24">
        <v>929.03</v>
      </c>
      <c r="BK7" s="24" t="s">
        <v>102</v>
      </c>
      <c r="BL7" s="24" t="s">
        <v>102</v>
      </c>
      <c r="BM7" s="24">
        <v>1258.43</v>
      </c>
      <c r="BN7" s="24">
        <v>1163.75</v>
      </c>
      <c r="BO7" s="24">
        <v>1195.47</v>
      </c>
      <c r="BP7" s="24">
        <v>1182.1099999999999</v>
      </c>
      <c r="BQ7" s="24" t="s">
        <v>102</v>
      </c>
      <c r="BR7" s="24" t="s">
        <v>102</v>
      </c>
      <c r="BS7" s="24">
        <v>99.6</v>
      </c>
      <c r="BT7" s="24">
        <v>100.02</v>
      </c>
      <c r="BU7" s="24">
        <v>77.47</v>
      </c>
      <c r="BV7" s="24" t="s">
        <v>102</v>
      </c>
      <c r="BW7" s="24" t="s">
        <v>102</v>
      </c>
      <c r="BX7" s="24">
        <v>73.36</v>
      </c>
      <c r="BY7" s="24">
        <v>72.599999999999994</v>
      </c>
      <c r="BZ7" s="24">
        <v>69.430000000000007</v>
      </c>
      <c r="CA7" s="24">
        <v>73.78</v>
      </c>
      <c r="CB7" s="24" t="s">
        <v>102</v>
      </c>
      <c r="CC7" s="24" t="s">
        <v>102</v>
      </c>
      <c r="CD7" s="24">
        <v>171.89</v>
      </c>
      <c r="CE7" s="24">
        <v>171.41</v>
      </c>
      <c r="CF7" s="24">
        <v>222.22</v>
      </c>
      <c r="CG7" s="24" t="s">
        <v>102</v>
      </c>
      <c r="CH7" s="24" t="s">
        <v>102</v>
      </c>
      <c r="CI7" s="24">
        <v>224.88</v>
      </c>
      <c r="CJ7" s="24">
        <v>228.64</v>
      </c>
      <c r="CK7" s="24">
        <v>239.46</v>
      </c>
      <c r="CL7" s="24">
        <v>220.62</v>
      </c>
      <c r="CM7" s="24" t="s">
        <v>102</v>
      </c>
      <c r="CN7" s="24" t="s">
        <v>102</v>
      </c>
      <c r="CO7" s="24">
        <v>35.950000000000003</v>
      </c>
      <c r="CP7" s="24">
        <v>36.28</v>
      </c>
      <c r="CQ7" s="24">
        <v>35.4</v>
      </c>
      <c r="CR7" s="24" t="s">
        <v>102</v>
      </c>
      <c r="CS7" s="24" t="s">
        <v>102</v>
      </c>
      <c r="CT7" s="24">
        <v>42.4</v>
      </c>
      <c r="CU7" s="24">
        <v>42.28</v>
      </c>
      <c r="CV7" s="24">
        <v>41.06</v>
      </c>
      <c r="CW7" s="24">
        <v>42.22</v>
      </c>
      <c r="CX7" s="24" t="s">
        <v>102</v>
      </c>
      <c r="CY7" s="24" t="s">
        <v>102</v>
      </c>
      <c r="CZ7" s="24">
        <v>78.09</v>
      </c>
      <c r="DA7" s="24">
        <v>79.03</v>
      </c>
      <c r="DB7" s="24">
        <v>80.63</v>
      </c>
      <c r="DC7" s="24" t="s">
        <v>102</v>
      </c>
      <c r="DD7" s="24" t="s">
        <v>102</v>
      </c>
      <c r="DE7" s="24">
        <v>84.19</v>
      </c>
      <c r="DF7" s="24">
        <v>84.34</v>
      </c>
      <c r="DG7" s="24">
        <v>84.34</v>
      </c>
      <c r="DH7" s="24">
        <v>85.67</v>
      </c>
      <c r="DI7" s="24" t="s">
        <v>102</v>
      </c>
      <c r="DJ7" s="24" t="s">
        <v>102</v>
      </c>
      <c r="DK7" s="24">
        <v>4.28</v>
      </c>
      <c r="DL7" s="24">
        <v>8.39</v>
      </c>
      <c r="DM7" s="24">
        <v>11.62</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cp:lastPrinted>2024-02-02T05:09:09Z</cp:lastPrinted>
  <dcterms:created xsi:type="dcterms:W3CDTF">2023-12-12T00:53:45Z</dcterms:created>
  <dcterms:modified xsi:type="dcterms:W3CDTF">2024-02-26T01:03:52Z</dcterms:modified>
  <cp:category>
  </cp:category>
</cp:coreProperties>
</file>