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eruyukia\Desktop\"/>
    </mc:Choice>
  </mc:AlternateContent>
  <xr:revisionPtr revIDLastSave="0" documentId="8_{5BF2BFB6-5831-48D0-9EB8-3BC4A55FABFE}" xr6:coauthVersionLast="47" xr6:coauthVersionMax="47" xr10:uidLastSave="{00000000-0000-0000-0000-000000000000}"/>
  <workbookProtection workbookAlgorithmName="SHA-512" workbookHashValue="rG506NvVI8WQ8fw/H1B62KUHMm+KJnGGzcugfVY2SqlbdAQt0oZJuSro9Z7W4t2gjR+IelwJ9WsowIN/G1upDg==" workbookSaltValue="lX6M/feBQWr4JRgJxqp2Ow=="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 i="5" l="1"/>
  <c r="DG10" i="5"/>
  <c r="AQ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KZ55" i="4"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X56" i="4" s="1"/>
  <c r="BP6" i="5"/>
  <c r="CZ55" i="4" s="1"/>
  <c r="BO6" i="5"/>
  <c r="CF55" i="4" s="1"/>
  <c r="BN6" i="5"/>
  <c r="BO11" i="5" s="1"/>
  <c r="BM6" i="5"/>
  <c r="BN11" i="5" s="1"/>
  <c r="BL6" i="5"/>
  <c r="X55" i="4" s="1"/>
  <c r="BK6" i="5"/>
  <c r="CF90" i="4" s="1"/>
  <c r="BJ6" i="5"/>
  <c r="BF12" i="5" s="1"/>
  <c r="BI6" i="5"/>
  <c r="BE12" i="5" s="1"/>
  <c r="BH6" i="5"/>
  <c r="BD12" i="5" s="1"/>
  <c r="BG6" i="5"/>
  <c r="OZ33" i="4" s="1"/>
  <c r="BF6" i="5"/>
  <c r="BB12" i="5" s="1"/>
  <c r="BE6" i="5"/>
  <c r="BF11" i="5" s="1"/>
  <c r="BD6" i="5"/>
  <c r="BE11" i="5" s="1"/>
  <c r="BC6" i="5"/>
  <c r="BD11" i="5" s="1"/>
  <c r="BB6" i="5"/>
  <c r="OZ32" i="4" s="1"/>
  <c r="BA6" i="5"/>
  <c r="BB11" i="5" s="1"/>
  <c r="AZ6" i="5"/>
  <c r="BE90" i="4" s="1"/>
  <c r="AY6" i="5"/>
  <c r="AU12" i="5" s="1"/>
  <c r="AX6" i="5"/>
  <c r="AT12" i="5" s="1"/>
  <c r="AW6" i="5"/>
  <c r="AS12" i="5" s="1"/>
  <c r="AV6" i="5"/>
  <c r="AR12" i="5" s="1"/>
  <c r="AU6" i="5"/>
  <c r="AQ12" i="5" s="1"/>
  <c r="AT6" i="5"/>
  <c r="AU11" i="5" s="1"/>
  <c r="AS6" i="5"/>
  <c r="AT11" i="5" s="1"/>
  <c r="AR6" i="5"/>
  <c r="KZ32" i="4" s="1"/>
  <c r="AQ6" i="5"/>
  <c r="KF32" i="4" s="1"/>
  <c r="AP6" i="5"/>
  <c r="AQ11" i="5" s="1"/>
  <c r="AO6" i="5"/>
  <c r="AN6" i="5"/>
  <c r="AJ12" i="5" s="1"/>
  <c r="AM6" i="5"/>
  <c r="GZ33" i="4" s="1"/>
  <c r="AL6" i="5"/>
  <c r="AH12" i="5" s="1"/>
  <c r="AK6" i="5"/>
  <c r="AG12" i="5" s="1"/>
  <c r="AJ6" i="5"/>
  <c r="AF12" i="5" s="1"/>
  <c r="AI6" i="5"/>
  <c r="AJ11" i="5" s="1"/>
  <c r="AH6" i="5"/>
  <c r="GZ32" i="4" s="1"/>
  <c r="AG6" i="5"/>
  <c r="AH11" i="5" s="1"/>
  <c r="AF6" i="5"/>
  <c r="AG11" i="5" s="1"/>
  <c r="AE6" i="5"/>
  <c r="AF11" i="5" s="1"/>
  <c r="AD6" i="5"/>
  <c r="AC6" i="5"/>
  <c r="AB6" i="5"/>
  <c r="X12" i="5" s="1"/>
  <c r="AA6" i="5"/>
  <c r="W12" i="5" s="1"/>
  <c r="Z6" i="5"/>
  <c r="V12" i="5" s="1"/>
  <c r="Y6" i="5"/>
  <c r="U12" i="5" s="1"/>
  <c r="X6" i="5"/>
  <c r="CZ32" i="4" s="1"/>
  <c r="W6" i="5"/>
  <c r="CF32" i="4"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FI90" i="4"/>
  <c r="EH90" i="4"/>
  <c r="DG90" i="4"/>
  <c r="AD90" i="4"/>
  <c r="C90" i="4"/>
  <c r="PZ81" i="4"/>
  <c r="OY81" i="4"/>
  <c r="NX81" i="4"/>
  <c r="KO81" i="4"/>
  <c r="JN81" i="4"/>
  <c r="IM81" i="4"/>
  <c r="HL81" i="4"/>
  <c r="GK81" i="4"/>
  <c r="DB81" i="4"/>
  <c r="AZ81" i="4"/>
  <c r="Y81" i="4"/>
  <c r="RA80" i="4"/>
  <c r="PZ80" i="4"/>
  <c r="OY80" i="4"/>
  <c r="NX80" i="4"/>
  <c r="MW80" i="4"/>
  <c r="JN80" i="4"/>
  <c r="IM80" i="4"/>
  <c r="HL80" i="4"/>
  <c r="EC80" i="4"/>
  <c r="CA80" i="4"/>
  <c r="AZ80" i="4"/>
  <c r="Y80" i="4"/>
  <c r="RA79" i="4"/>
  <c r="PZ79" i="4"/>
  <c r="OY79" i="4"/>
  <c r="MW79" i="4"/>
  <c r="KO79" i="4"/>
  <c r="IM79" i="4"/>
  <c r="GK79" i="4"/>
  <c r="EC79" i="4"/>
  <c r="DB79" i="4"/>
  <c r="CA79" i="4"/>
  <c r="AZ79" i="4"/>
  <c r="Y79" i="4"/>
  <c r="RH56" i="4"/>
  <c r="PT56" i="4"/>
  <c r="OF56" i="4"/>
  <c r="MN56" i="4"/>
  <c r="LT56" i="4"/>
  <c r="KF56" i="4"/>
  <c r="JL56" i="4"/>
  <c r="HT56" i="4"/>
  <c r="GF56" i="4"/>
  <c r="ER56" i="4"/>
  <c r="CZ56" i="4"/>
  <c r="CF56" i="4"/>
  <c r="BL56" i="4"/>
  <c r="AR56" i="4"/>
  <c r="RH55" i="4"/>
  <c r="QN55" i="4"/>
  <c r="OZ55" i="4"/>
  <c r="OF55" i="4"/>
  <c r="MN55" i="4"/>
  <c r="LT55" i="4"/>
  <c r="JL55" i="4"/>
  <c r="HT55" i="4"/>
  <c r="GZ55" i="4"/>
  <c r="GF55" i="4"/>
  <c r="FL55" i="4"/>
  <c r="BL55" i="4"/>
  <c r="AR55" i="4"/>
  <c r="RH54" i="4"/>
  <c r="QN54" i="4"/>
  <c r="PT54" i="4"/>
  <c r="OF54" i="4"/>
  <c r="MN54" i="4"/>
  <c r="LT54" i="4"/>
  <c r="KZ54" i="4"/>
  <c r="JL54" i="4"/>
  <c r="HT54" i="4"/>
  <c r="GF54" i="4"/>
  <c r="ER54" i="4"/>
  <c r="CZ54" i="4"/>
  <c r="CF54" i="4"/>
  <c r="BL54" i="4"/>
  <c r="X54" i="4"/>
  <c r="RH33" i="4"/>
  <c r="QN33" i="4"/>
  <c r="PT33" i="4"/>
  <c r="OF33" i="4"/>
  <c r="LT33" i="4"/>
  <c r="KZ33" i="4"/>
  <c r="KF33" i="4"/>
  <c r="JL33" i="4"/>
  <c r="HT33" i="4"/>
  <c r="GF33" i="4"/>
  <c r="FL33" i="4"/>
  <c r="ER33" i="4"/>
  <c r="CZ33" i="4"/>
  <c r="CF33" i="4"/>
  <c r="AR33" i="4"/>
  <c r="X33" i="4"/>
  <c r="RH32" i="4"/>
  <c r="QN32" i="4"/>
  <c r="PT32" i="4"/>
  <c r="OF32" i="4"/>
  <c r="MN32" i="4"/>
  <c r="JL32" i="4"/>
  <c r="HT32" i="4"/>
  <c r="FL32" i="4"/>
  <c r="ER32" i="4"/>
  <c r="BL32" i="4"/>
  <c r="AR32" i="4"/>
  <c r="RH31" i="4"/>
  <c r="QN31" i="4"/>
  <c r="PT31" i="4"/>
  <c r="OF31" i="4"/>
  <c r="MN31" i="4"/>
  <c r="LT31" i="4"/>
  <c r="KZ31" i="4"/>
  <c r="JL31" i="4"/>
  <c r="HT31" i="4"/>
  <c r="GF31" i="4"/>
  <c r="ER31" i="4"/>
  <c r="CZ31" i="4"/>
  <c r="CF31" i="4"/>
  <c r="BL31" i="4"/>
  <c r="AR31" i="4"/>
  <c r="X31" i="4"/>
  <c r="LZ10" i="4"/>
  <c r="IT10" i="4"/>
  <c r="FN10" i="4"/>
  <c r="CH10" i="4"/>
  <c r="B10" i="4"/>
  <c r="PF8" i="4"/>
  <c r="LZ8" i="4"/>
  <c r="IT8" i="4"/>
  <c r="FN8" i="4"/>
  <c r="CH8" i="4"/>
  <c r="B8" i="4"/>
  <c r="B5" i="4"/>
  <c r="OZ31" i="4" l="1"/>
  <c r="MN33" i="4"/>
  <c r="AR54" i="4"/>
  <c r="PT55" i="4"/>
  <c r="BO10" i="5"/>
  <c r="EA10" i="5"/>
  <c r="BM12" i="5"/>
  <c r="BY10" i="5"/>
  <c r="EE10" i="5"/>
  <c r="BL33" i="4"/>
  <c r="QN56" i="4"/>
  <c r="NX79" i="4"/>
  <c r="GF32" i="4"/>
  <c r="OZ54" i="4"/>
  <c r="ER55" i="4"/>
  <c r="KZ56" i="4"/>
  <c r="DB80" i="4"/>
  <c r="W10" i="5"/>
  <c r="CI10" i="5"/>
  <c r="KF31" i="4"/>
  <c r="FL31" i="4"/>
  <c r="KF54" i="4"/>
  <c r="FL56" i="4"/>
  <c r="HL79" i="4"/>
  <c r="EC81" i="4"/>
  <c r="AG10" i="5"/>
  <c r="CM10" i="5"/>
  <c r="LT32" i="4"/>
  <c r="FL54" i="4"/>
  <c r="AU10" i="5"/>
  <c r="DQ10" i="5"/>
  <c r="V10" i="5"/>
  <c r="AF10" i="5"/>
  <c r="AJ10" i="5"/>
  <c r="AT10" i="5"/>
  <c r="BD10" i="5"/>
  <c r="BN10" i="5"/>
  <c r="BX10" i="5"/>
  <c r="CB10" i="5"/>
  <c r="CL10" i="5"/>
  <c r="CV10" i="5"/>
  <c r="DF10" i="5"/>
  <c r="DP10" i="5"/>
  <c r="DT10" i="5"/>
  <c r="ED10" i="5"/>
  <c r="BE10" i="5"/>
  <c r="CW10" i="5"/>
  <c r="X11" i="5"/>
  <c r="AR11" i="5"/>
  <c r="BP11" i="5"/>
  <c r="CJ11" i="5"/>
  <c r="AI12" i="5"/>
  <c r="BC12" i="5"/>
  <c r="CA12" i="5"/>
  <c r="CU12" i="5"/>
  <c r="X10" i="5"/>
  <c r="AH10" i="5"/>
  <c r="AR10" i="5"/>
  <c r="BB10" i="5"/>
  <c r="BF10" i="5"/>
  <c r="BP10" i="5"/>
  <c r="BZ10" i="5"/>
  <c r="CJ10" i="5"/>
  <c r="CT10" i="5"/>
  <c r="CX10" i="5"/>
  <c r="DH10" i="5"/>
  <c r="DR10" i="5"/>
  <c r="EB10" i="5"/>
  <c r="U11" i="5"/>
  <c r="Y11" i="5"/>
  <c r="AI11" i="5"/>
  <c r="AS11" i="5"/>
  <c r="BC11" i="5"/>
  <c r="BM11" i="5"/>
  <c r="BQ11" i="5"/>
  <c r="CK11" i="5"/>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<sst xmlns="http://schemas.openxmlformats.org/spreadsheetml/2006/main" count="262" uniqueCount="107">
  <si>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</si>
  <si>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</si>
  <si>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</si>
  <si>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</si>
  <si>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</si>
  <si>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</si>
  <si>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</si>
  <si>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</si>
  <si>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</si>
  <si>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</si>
  <si>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</si>
  <si>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</si>
  <si>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</si>
  <si>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</si>
  <si>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</si>
  <si>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</si>
  <si>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</si>
  <si>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</si>
  <si>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</si>
  <si>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</si>
  <si>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</si>
  <si>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</si>
  <si>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</si>
  <si>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</si>
  <si>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</si>
  <si>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</si>
  <si>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</si>
  <si>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</si>
  <si>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</si>
  <si>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</si>
  <si>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</si>
  <si>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</si>
  <si>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</si>
  <si>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</si>
  <si>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</si>
  <si>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</si>
  <si>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</si>
  <si>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</si>
  <si>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</si>
  <si>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</si>
  <si>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</si>
  <si>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</si>
  <si>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</si>
  <si>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</si>
  <si>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</si>
  <si>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</si>
  <si>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</si>
  <si>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</si>
  <si>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</si>
  <si>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</si>
  <si>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</si>
  <si>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</si>
  <si>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</si>
  <si>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</si>
  <si>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</si>
  <si>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</si>
  <si>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</si>
  <si>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</si>
  <si>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</si>
  <si>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</si>
  <si>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</si>
  <si>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</si>
  <si>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</si>
  <si>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</si>
  <si>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</si>
  <si>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</si>
  <si>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</si>
  <si>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</si>
  <si>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</si>
  <si>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</si>
  <si>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</si>
  <si>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</si>
  <si>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</si>
  <si>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</si>
  <si>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</si>
  <si>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</si>
  <si>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</si>
  <si>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</si>
  <si>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</si>
  <si>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</si>
  <si>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</si>
  <si>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</si>
  <si>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</si>
  <si>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</si>
  <si>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</si>
  <si>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</si>
  <si>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</si>
  <si>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</si>
  <si>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032093</t>
  </si>
  <si>
    <t>46</t>
  </si>
  <si>
    <t>02</t>
  </si>
  <si>
    <t>0</t>
  </si>
  <si>
    <t>000</t>
  </si>
  <si>
    <t>岩手県　一関市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</si>
  <si>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</si>
  <si>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</si>
  <si>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</si>
  <si>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</si>
  <si>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</si>
  <si>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</si>
  <si>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</si>
  <si>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</si>
  <si>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</si>
  <si>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</si>
  <si>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類似団体等と比較して高い水準にあり、安定した収益を確保しています。
③流動比率
　100％を大きく上回る水準を維持しており、短期的な債務に対しての支払能力を有していると考えます。
④企業債残高対給水収益比率
　類似団体等との比較において低い数値で推移しており、当面、施設更新に伴う企業債発行の見込みもないことから、今後も逓減する見通しです。
⑤料金回収率
　100％以上の数値で推移しており、給水収益で経常費用を賄うことができています。今後も100％以上の数値を維持できるよう努めていきます。
⑥給水原価　
　類似団体等の平均値を上回る数値となっていますが、これは動力費の高騰が原因と考えられます。料金回収率が100％を上回っているため、経営の健全性は保たれていると認識しています。
⑦施設利用率
　類似団体との比較では高い数値を示しているものの、施設能力の5割程度が遊休状態となっていることから、施設更新時にダウンサイジングを検討していきます。
⑧契約率
　契約水量を踏まえた施設規模としており、類似団体との比較では高い数値となっております。</t>
    <rPh sb="71" eb="74">
      <t>タンキテキ</t>
    </rPh>
    <rPh sb="75" eb="77">
      <t>サイム</t>
    </rPh>
    <rPh sb="87" eb="88">
      <t>ユウ</t>
    </rPh>
    <rPh sb="210" eb="212">
      <t>ケイジョウ</t>
    </rPh>
    <rPh sb="291" eb="293">
      <t>ドウリョク</t>
    </rPh>
    <rPh sb="293" eb="294">
      <t>ヒ</t>
    </rPh>
    <rPh sb="295" eb="297">
      <t>コウトウ</t>
    </rPh>
    <rPh sb="298" eb="300">
      <t>ゲンイン</t>
    </rPh>
    <rPh sb="301" eb="302">
      <t>カンガ</t>
    </rPh>
    <rPh sb="308" eb="310">
      <t>リョウキン</t>
    </rPh>
    <rPh sb="310" eb="312">
      <t>カイシュウ</t>
    </rPh>
    <rPh sb="312" eb="313">
      <t>リツ</t>
    </rPh>
    <rPh sb="319" eb="321">
      <t>ウワマワ</t>
    </rPh>
    <rPh sb="328" eb="330">
      <t>ケイエイ</t>
    </rPh>
    <rPh sb="331" eb="333">
      <t>ケンゼン</t>
    </rPh>
    <rPh sb="333" eb="334">
      <t>セイ</t>
    </rPh>
    <rPh sb="335" eb="336">
      <t>タモ</t>
    </rPh>
    <rPh sb="342" eb="344">
      <t>ニンシキ</t>
    </rPh>
    <phoneticPr fontId="5"/>
  </si>
  <si>
    <t>　各経営指標から健全な経営状態を維持していると考えられますが、昭和62年１月の供用開始から30年以上経過しており、今後は施設の大規模更新に向けた検討が必要となってきます。
　将来の水需要の動向を見極め、ダウンサイジングを含めた施設更新の検討と計画的な資金確保に努めていきます。</t>
    <phoneticPr fontId="5"/>
  </si>
  <si>
    <t>①有形固定資産減価償却率
　類似団体等との比較では若干高い数値となっていますが、管路経年化率や管路更新率の数値及び数値変動にあるとおり、適切な設備更新が進められています。
②管路経年化率
　供用開始後、法定耐用年数を経過した管路はありません。今後控える更新工事を適切に行っていきます。
③管路更新率
　法定耐用年数を超えた管路が今後増加するため、適切な設備更新を行っていく必要がある</t>
    <rPh sb="68" eb="70">
      <t>テキセツ</t>
    </rPh>
    <rPh sb="95" eb="97">
      <t>キョウヨウ</t>
    </rPh>
    <rPh sb="97" eb="99">
      <t>カイシ</t>
    </rPh>
    <rPh sb="99" eb="100">
      <t>ゴ</t>
    </rPh>
    <rPh sb="101" eb="103">
      <t>ホウテイ</t>
    </rPh>
    <rPh sb="103" eb="105">
      <t>タイヨウ</t>
    </rPh>
    <rPh sb="105" eb="107">
      <t>ネンスウ</t>
    </rPh>
    <rPh sb="108" eb="110">
      <t>ケイカ</t>
    </rPh>
    <rPh sb="112" eb="114">
      <t>カンロ</t>
    </rPh>
    <rPh sb="121" eb="123">
      <t>コンゴ</t>
    </rPh>
    <rPh sb="123" eb="124">
      <t>ヒカ</t>
    </rPh>
    <rPh sb="126" eb="128">
      <t>コウシン</t>
    </rPh>
    <rPh sb="128" eb="130">
      <t>コウジ</t>
    </rPh>
    <rPh sb="131" eb="133">
      <t>テキセツ</t>
    </rPh>
    <rPh sb="134" eb="135">
      <t>オコナ</t>
    </rPh>
    <rPh sb="144" eb="146">
      <t>カンロ</t>
    </rPh>
    <rPh sb="146" eb="148">
      <t>コウシン</t>
    </rPh>
    <rPh sb="148" eb="149">
      <t>リツ</t>
    </rPh>
    <rPh sb="164" eb="16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</si>
</sst>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63.98</c:v>
                </c:pt>
                <c:pt idx="1">
                  <c:v>66.14</c:v>
                </c:pt>
                <c:pt idx="2">
                  <c:v>68.209999999999994</c:v>
                </c:pt>
                <c:pt idx="3">
                  <c:v>70.25</c:v>
                </c:pt>
                <c:pt idx="4">
                  <c:v>72.290000000000006</c:v>
                </c:pt>
              </c:numCache>
            </c:numRef>
          </c:val>
          <c:extLst>
            <c:ext xmlns:c16="http://schemas.microsoft.com/office/drawing/2014/chart" uri="{C3380CC4-5D6E-409C-BE32-E72D297353CC}">
              <c16:uniqueId val="{00000000-2B85-4B40-9764-198850CA5E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2B85-4B40-9764-198850CA5E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42-4833-899D-0826CC63CF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2242-4833-899D-0826CC63CF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131.29</c:v>
                </c:pt>
                <c:pt idx="1">
                  <c:v>172.29</c:v>
                </c:pt>
                <c:pt idx="2">
                  <c:v>183.09</c:v>
                </c:pt>
                <c:pt idx="3">
                  <c:v>166.24</c:v>
                </c:pt>
                <c:pt idx="4">
                  <c:v>150.11000000000001</c:v>
                </c:pt>
              </c:numCache>
            </c:numRef>
          </c:val>
          <c:extLst>
            <c:ext xmlns:c16="http://schemas.microsoft.com/office/drawing/2014/chart" uri="{C3380CC4-5D6E-409C-BE32-E72D297353CC}">
              <c16:uniqueId val="{00000000-D7EC-4428-9AC3-869B88DC4B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D7EC-4428-9AC3-869B88DC4B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FF-4F2A-B962-6A84094A7A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5FF-4F2A-B962-6A84094A7A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43-4364-89B5-06136407F3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2E43-4364-89B5-06136407F3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897.28</c:v>
                </c:pt>
                <c:pt idx="1">
                  <c:v>1010.27</c:v>
                </c:pt>
                <c:pt idx="2">
                  <c:v>1236.8399999999999</c:v>
                </c:pt>
                <c:pt idx="3">
                  <c:v>1386.66</c:v>
                </c:pt>
                <c:pt idx="4">
                  <c:v>1488.62</c:v>
                </c:pt>
              </c:numCache>
            </c:numRef>
          </c:val>
          <c:extLst>
            <c:ext xmlns:c16="http://schemas.microsoft.com/office/drawing/2014/chart" uri="{C3380CC4-5D6E-409C-BE32-E72D297353CC}">
              <c16:uniqueId val="{00000000-44E0-445E-9E72-0DCAE9345F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44E0-445E-9E72-0DCAE9345F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171.57</c:v>
                </c:pt>
                <c:pt idx="1">
                  <c:v>142.9</c:v>
                </c:pt>
                <c:pt idx="2">
                  <c:v>116.73</c:v>
                </c:pt>
                <c:pt idx="3">
                  <c:v>93.52</c:v>
                </c:pt>
                <c:pt idx="4">
                  <c:v>77.349999999999994</c:v>
                </c:pt>
              </c:numCache>
            </c:numRef>
          </c:val>
          <c:extLst>
            <c:ext xmlns:c16="http://schemas.microsoft.com/office/drawing/2014/chart" uri="{C3380CC4-5D6E-409C-BE32-E72D297353CC}">
              <c16:uniqueId val="{00000000-EFB0-4444-8B0A-A955B86D50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EFB0-4444-8B0A-A955B86D50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132.97999999999999</c:v>
                </c:pt>
                <c:pt idx="1">
                  <c:v>171.3</c:v>
                </c:pt>
                <c:pt idx="2">
                  <c:v>181.6</c:v>
                </c:pt>
                <c:pt idx="3">
                  <c:v>165.1</c:v>
                </c:pt>
                <c:pt idx="4">
                  <c:v>148.94</c:v>
                </c:pt>
              </c:numCache>
            </c:numRef>
          </c:val>
          <c:extLst>
            <c:ext xmlns:c16="http://schemas.microsoft.com/office/drawing/2014/chart" uri="{C3380CC4-5D6E-409C-BE32-E72D297353CC}">
              <c16:uniqueId val="{00000000-172A-4A7D-B25D-E5B84E1EFA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172A-4A7D-B25D-E5B84E1EFA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78.069999999999993</c:v>
                </c:pt>
                <c:pt idx="1">
                  <c:v>56.14</c:v>
                </c:pt>
                <c:pt idx="2">
                  <c:v>50.37</c:v>
                </c:pt>
                <c:pt idx="3">
                  <c:v>52.71</c:v>
                </c:pt>
                <c:pt idx="4">
                  <c:v>61.37</c:v>
                </c:pt>
              </c:numCache>
            </c:numRef>
          </c:val>
          <c:extLst>
            <c:ext xmlns:c16="http://schemas.microsoft.com/office/drawing/2014/chart" uri="{C3380CC4-5D6E-409C-BE32-E72D297353CC}">
              <c16:uniqueId val="{00000000-D71D-475E-8003-84101C980E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D71D-475E-8003-84101C980E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41.71</c:v>
                </c:pt>
                <c:pt idx="1">
                  <c:v>47.76</c:v>
                </c:pt>
                <c:pt idx="2">
                  <c:v>53.14</c:v>
                </c:pt>
                <c:pt idx="3">
                  <c:v>57.95</c:v>
                </c:pt>
                <c:pt idx="4">
                  <c:v>53.33</c:v>
                </c:pt>
              </c:numCache>
            </c:numRef>
          </c:val>
          <c:extLst>
            <c:ext xmlns:c16="http://schemas.microsoft.com/office/drawing/2014/chart" uri="{C3380CC4-5D6E-409C-BE32-E72D297353CC}">
              <c16:uniqueId val="{00000000-FD95-47D6-8919-A883CABE6C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FD95-47D6-8919-A883CABE6C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61.14</c:v>
                </c:pt>
                <c:pt idx="1">
                  <c:v>61.14</c:v>
                </c:pt>
                <c:pt idx="2">
                  <c:v>61.14</c:v>
                </c:pt>
                <c:pt idx="3">
                  <c:v>61.14</c:v>
                </c:pt>
                <c:pt idx="4">
                  <c:v>61.14</c:v>
                </c:pt>
              </c:numCache>
            </c:numRef>
          </c:val>
          <c:extLst>
            <c:ext xmlns:c16="http://schemas.microsoft.com/office/drawing/2014/chart" uri="{C3380CC4-5D6E-409C-BE32-E72D297353CC}">
              <c16:uniqueId val="{00000000-65E2-438F-8DBA-29BDBBCC512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65E2-438F-8DBA-29BDBBCC512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KL39"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岩手県　一関市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4"/>
      <c r="KX6" s="54"/>
      <c r="KY6" s="54"/>
      <c r="KZ6" s="54"/>
      <c r="LA6" s="54"/>
      <c r="LB6" s="54"/>
      <c r="LC6" s="5"/>
      <c r="LD6" s="2"/>
      <c r="LE6" s="2"/>
      <c r="LF6" s="2"/>
      <c r="LG6" s="2"/>
      <c r="LH6" s="2"/>
      <c r="LI6" s="4"/>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4"/>
      <c r="SM7" s="56" t="s">
        <v>8</v>
      </c>
      <c r="SN7" s="57"/>
      <c r="SO7" s="57"/>
      <c r="SP7" s="57"/>
      <c r="SQ7" s="57"/>
      <c r="SR7" s="57"/>
      <c r="SS7" s="57"/>
      <c r="ST7" s="57"/>
      <c r="SU7" s="57"/>
      <c r="SV7" s="57"/>
      <c r="SW7" s="57"/>
      <c r="SX7" s="57"/>
      <c r="SY7" s="57"/>
      <c r="SZ7" s="58"/>
    </row>
    <row r="8" spans="1:521" ht="18.75" customHeight="1" x14ac:dyDescent="0.15">
      <c r="A8" s="7"/>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2100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1120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4"/>
      <c r="SM8" s="65" t="s">
        <v>9</v>
      </c>
      <c r="SN8" s="66"/>
      <c r="SO8" s="67" t="s">
        <v>10</v>
      </c>
      <c r="SP8" s="67"/>
      <c r="SQ8" s="67"/>
      <c r="SR8" s="67"/>
      <c r="SS8" s="67"/>
      <c r="ST8" s="67"/>
      <c r="SU8" s="67"/>
      <c r="SV8" s="67"/>
      <c r="SW8" s="67"/>
      <c r="SX8" s="67"/>
      <c r="SY8" s="67"/>
      <c r="SZ8" s="68"/>
    </row>
    <row r="9" spans="1:521" ht="18.75" customHeight="1" x14ac:dyDescent="0.15">
      <c r="A9" s="7"/>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81" t="s">
        <v>16</v>
      </c>
      <c r="SN9" s="82"/>
      <c r="SO9" s="72" t="s">
        <v>17</v>
      </c>
      <c r="SP9" s="72"/>
      <c r="SQ9" s="72"/>
      <c r="SR9" s="72"/>
      <c r="SS9" s="72"/>
      <c r="ST9" s="72"/>
      <c r="SU9" s="72"/>
      <c r="SV9" s="72"/>
      <c r="SW9" s="72"/>
      <c r="SX9" s="72"/>
      <c r="SY9" s="72"/>
      <c r="SZ9" s="73"/>
    </row>
    <row r="10" spans="1:521" ht="18.75" customHeight="1" x14ac:dyDescent="0.15">
      <c r="A10" s="7"/>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87.6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1284</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77" t="s">
        <v>18</v>
      </c>
      <c r="SN10" s="78"/>
      <c r="SO10" s="79" t="s">
        <v>19</v>
      </c>
      <c r="SP10" s="79"/>
      <c r="SQ10" s="79"/>
      <c r="SR10" s="79"/>
      <c r="SS10" s="79"/>
      <c r="ST10" s="79"/>
      <c r="SU10" s="79"/>
      <c r="SV10" s="79"/>
      <c r="SW10" s="79"/>
      <c r="SX10" s="79"/>
      <c r="SY10" s="79"/>
      <c r="SZ10" s="80"/>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131.29</v>
      </c>
      <c r="Y32" s="121"/>
      <c r="Z32" s="121"/>
      <c r="AA32" s="121"/>
      <c r="AB32" s="121"/>
      <c r="AC32" s="121"/>
      <c r="AD32" s="121"/>
      <c r="AE32" s="121"/>
      <c r="AF32" s="121"/>
      <c r="AG32" s="121"/>
      <c r="AH32" s="121"/>
      <c r="AI32" s="121"/>
      <c r="AJ32" s="121"/>
      <c r="AK32" s="121"/>
      <c r="AL32" s="121"/>
      <c r="AM32" s="121"/>
      <c r="AN32" s="121"/>
      <c r="AO32" s="121"/>
      <c r="AP32" s="121"/>
      <c r="AQ32" s="122"/>
      <c r="AR32" s="120">
        <f>データ!U6</f>
        <v>172.29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183.09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166.24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150.11000000000001</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897.28</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1010.27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1236.8399999999999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1386.66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1488.62</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171.57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142.9</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116.73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93.52</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77.349999999999994</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132.97999999999999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171.3</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181.6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165.1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148.94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78.069999999999993</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56.14</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50.37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52.71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61.37</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41.71</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47.76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53.14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57.95</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53.33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61.14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61.14</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61.14</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61.14</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61.14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63.98</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66.14</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68.209999999999994</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70.25</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72.290000000000006</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3eYFYHIkpmyIQfRpUXjAcD0eorbt9lZkCgPJ4C4ka+gpzgLVg+PfvVBlwsp1RrEKFcgDDLNmoI0S+Y5f0DAJDw==" saltValue="Gc4aEbRQwwBHL+hzX7+ViQ=="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131.29</v>
      </c>
      <c r="U6" s="35">
        <f>U7</f>
        <v>172.29</v>
      </c>
      <c r="V6" s="35">
        <f>V7</f>
        <v>183.09</v>
      </c>
      <c r="W6" s="35">
        <f>W7</f>
        <v>166.24</v>
      </c>
      <c r="X6" s="35">
        <f t="shared" si="3"/>
        <v>150.11000000000001</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897.28</v>
      </c>
      <c r="AQ6" s="35">
        <f>AQ7</f>
        <v>1010.27</v>
      </c>
      <c r="AR6" s="35">
        <f>AR7</f>
        <v>1236.8399999999999</v>
      </c>
      <c r="AS6" s="35">
        <f>AS7</f>
        <v>1386.66</v>
      </c>
      <c r="AT6" s="35">
        <f t="shared" si="3"/>
        <v>1488.62</v>
      </c>
      <c r="AU6" s="35">
        <f t="shared" si="3"/>
        <v>868.31</v>
      </c>
      <c r="AV6" s="35">
        <f t="shared" si="3"/>
        <v>732.52</v>
      </c>
      <c r="AW6" s="35">
        <f t="shared" si="3"/>
        <v>819.73</v>
      </c>
      <c r="AX6" s="35">
        <f t="shared" si="3"/>
        <v>834.05</v>
      </c>
      <c r="AY6" s="35">
        <f t="shared" si="3"/>
        <v>1011.55</v>
      </c>
      <c r="AZ6" s="33" t="str">
        <f>IF(AZ7="-","【-】","【"&amp;SUBSTITUTE(TEXT(AZ7,"#,##0.00"),"-","△")&amp;"】")</f>
        <v>【473.00】</v>
      </c>
      <c r="BA6" s="35">
        <f t="shared" si="3"/>
        <v>171.57</v>
      </c>
      <c r="BB6" s="35">
        <f>BB7</f>
        <v>142.9</v>
      </c>
      <c r="BC6" s="35">
        <f>BC7</f>
        <v>116.73</v>
      </c>
      <c r="BD6" s="35">
        <f>BD7</f>
        <v>93.52</v>
      </c>
      <c r="BE6" s="35">
        <f t="shared" si="3"/>
        <v>77.349999999999994</v>
      </c>
      <c r="BF6" s="35">
        <f t="shared" si="3"/>
        <v>504.81</v>
      </c>
      <c r="BG6" s="35">
        <f t="shared" si="3"/>
        <v>498.01</v>
      </c>
      <c r="BH6" s="35">
        <f t="shared" si="3"/>
        <v>490.39</v>
      </c>
      <c r="BI6" s="35">
        <f t="shared" si="3"/>
        <v>475.44</v>
      </c>
      <c r="BJ6" s="35">
        <f t="shared" si="3"/>
        <v>413.6</v>
      </c>
      <c r="BK6" s="33" t="str">
        <f>IF(BK7="-","【-】","【"&amp;SUBSTITUTE(TEXT(BK7,"#,##0.00"),"-","△")&amp;"】")</f>
        <v>【233.74】</v>
      </c>
      <c r="BL6" s="35">
        <f t="shared" si="3"/>
        <v>132.97999999999999</v>
      </c>
      <c r="BM6" s="35">
        <f>BM7</f>
        <v>171.3</v>
      </c>
      <c r="BN6" s="35">
        <f>BN7</f>
        <v>181.6</v>
      </c>
      <c r="BO6" s="35">
        <f>BO7</f>
        <v>165.1</v>
      </c>
      <c r="BP6" s="35">
        <f t="shared" si="3"/>
        <v>148.94</v>
      </c>
      <c r="BQ6" s="35">
        <f t="shared" si="3"/>
        <v>94.91</v>
      </c>
      <c r="BR6" s="35">
        <f t="shared" si="3"/>
        <v>90.22</v>
      </c>
      <c r="BS6" s="35">
        <f t="shared" si="3"/>
        <v>90.8</v>
      </c>
      <c r="BT6" s="35">
        <f t="shared" si="3"/>
        <v>93.49</v>
      </c>
      <c r="BU6" s="35">
        <f t="shared" si="3"/>
        <v>94.77</v>
      </c>
      <c r="BV6" s="33" t="str">
        <f>IF(BV7="-","【-】","【"&amp;SUBSTITUTE(TEXT(BV7,"#,##0.00"),"-","△")&amp;"】")</f>
        <v>【106.87】</v>
      </c>
      <c r="BW6" s="35">
        <f t="shared" si="3"/>
        <v>78.069999999999993</v>
      </c>
      <c r="BX6" s="35">
        <f>BX7</f>
        <v>56.14</v>
      </c>
      <c r="BY6" s="35">
        <f>BY7</f>
        <v>50.37</v>
      </c>
      <c r="BZ6" s="35">
        <f>BZ7</f>
        <v>52.71</v>
      </c>
      <c r="CA6" s="35">
        <f t="shared" si="3"/>
        <v>61.37</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41.71</v>
      </c>
      <c r="CI6" s="35">
        <f>CI7</f>
        <v>47.76</v>
      </c>
      <c r="CJ6" s="35">
        <f>CJ7</f>
        <v>53.14</v>
      </c>
      <c r="CK6" s="35">
        <f>CK7</f>
        <v>57.95</v>
      </c>
      <c r="CL6" s="35">
        <f t="shared" si="5"/>
        <v>53.33</v>
      </c>
      <c r="CM6" s="35">
        <f t="shared" si="5"/>
        <v>35.22</v>
      </c>
      <c r="CN6" s="35">
        <f t="shared" si="5"/>
        <v>34.92</v>
      </c>
      <c r="CO6" s="35">
        <f t="shared" si="5"/>
        <v>34.19</v>
      </c>
      <c r="CP6" s="35">
        <f t="shared" si="5"/>
        <v>36.65</v>
      </c>
      <c r="CQ6" s="35">
        <f t="shared" si="5"/>
        <v>33.29</v>
      </c>
      <c r="CR6" s="33" t="str">
        <f>IF(CR7="-","【-】","【"&amp;SUBSTITUTE(TEXT(CR7,"#,##0.00"),"-","△")&amp;"】")</f>
        <v>【53.19】</v>
      </c>
      <c r="CS6" s="35">
        <f t="shared" ref="CS6:DB6" si="6">CS7</f>
        <v>61.14</v>
      </c>
      <c r="CT6" s="35">
        <f>CT7</f>
        <v>61.14</v>
      </c>
      <c r="CU6" s="35">
        <f>CU7</f>
        <v>61.14</v>
      </c>
      <c r="CV6" s="35">
        <f>CV7</f>
        <v>61.14</v>
      </c>
      <c r="CW6" s="35">
        <f t="shared" si="6"/>
        <v>61.14</v>
      </c>
      <c r="CX6" s="35">
        <f t="shared" si="6"/>
        <v>51.42</v>
      </c>
      <c r="CY6" s="35">
        <f t="shared" si="6"/>
        <v>50.9</v>
      </c>
      <c r="CZ6" s="35">
        <f t="shared" si="6"/>
        <v>49.05</v>
      </c>
      <c r="DA6" s="35">
        <f t="shared" si="6"/>
        <v>50.94</v>
      </c>
      <c r="DB6" s="35">
        <f t="shared" si="6"/>
        <v>49.76</v>
      </c>
      <c r="DC6" s="33" t="str">
        <f>IF(DC7="-","【-】","【"&amp;SUBSTITUTE(TEXT(DC7,"#,##0.00"),"-","△")&amp;"】")</f>
        <v>【75.85】</v>
      </c>
      <c r="DD6" s="35">
        <f t="shared" ref="DD6:DM6" si="7">DD7</f>
        <v>63.98</v>
      </c>
      <c r="DE6" s="35">
        <f>DE7</f>
        <v>66.14</v>
      </c>
      <c r="DF6" s="35">
        <f>DF7</f>
        <v>68.209999999999994</v>
      </c>
      <c r="DG6" s="35">
        <f>DG7</f>
        <v>70.25</v>
      </c>
      <c r="DH6" s="35">
        <f t="shared" si="7"/>
        <v>72.290000000000006</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2100</v>
      </c>
      <c r="L7" s="37" t="s">
        <v>96</v>
      </c>
      <c r="M7" s="38">
        <v>1</v>
      </c>
      <c r="N7" s="38">
        <v>1120</v>
      </c>
      <c r="O7" s="39" t="s">
        <v>97</v>
      </c>
      <c r="P7" s="39">
        <v>87.6</v>
      </c>
      <c r="Q7" s="38">
        <v>2</v>
      </c>
      <c r="R7" s="38">
        <v>1284</v>
      </c>
      <c r="S7" s="37" t="s">
        <v>98</v>
      </c>
      <c r="T7" s="40">
        <v>131.29</v>
      </c>
      <c r="U7" s="40">
        <v>172.29</v>
      </c>
      <c r="V7" s="40">
        <v>183.09</v>
      </c>
      <c r="W7" s="40">
        <v>166.24</v>
      </c>
      <c r="X7" s="40">
        <v>150.11000000000001</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897.28</v>
      </c>
      <c r="AQ7" s="40">
        <v>1010.27</v>
      </c>
      <c r="AR7" s="40">
        <v>1236.8399999999999</v>
      </c>
      <c r="AS7" s="40">
        <v>1386.66</v>
      </c>
      <c r="AT7" s="40">
        <v>1488.62</v>
      </c>
      <c r="AU7" s="40">
        <v>868.31</v>
      </c>
      <c r="AV7" s="40">
        <v>732.52</v>
      </c>
      <c r="AW7" s="40">
        <v>819.73</v>
      </c>
      <c r="AX7" s="40">
        <v>834.05</v>
      </c>
      <c r="AY7" s="40">
        <v>1011.55</v>
      </c>
      <c r="AZ7" s="40">
        <v>473</v>
      </c>
      <c r="BA7" s="40">
        <v>171.57</v>
      </c>
      <c r="BB7" s="40">
        <v>142.9</v>
      </c>
      <c r="BC7" s="40">
        <v>116.73</v>
      </c>
      <c r="BD7" s="40">
        <v>93.52</v>
      </c>
      <c r="BE7" s="40">
        <v>77.349999999999994</v>
      </c>
      <c r="BF7" s="40">
        <v>504.81</v>
      </c>
      <c r="BG7" s="40">
        <v>498.01</v>
      </c>
      <c r="BH7" s="40">
        <v>490.39</v>
      </c>
      <c r="BI7" s="40">
        <v>475.44</v>
      </c>
      <c r="BJ7" s="40">
        <v>413.6</v>
      </c>
      <c r="BK7" s="40">
        <v>233.74</v>
      </c>
      <c r="BL7" s="40">
        <v>132.97999999999999</v>
      </c>
      <c r="BM7" s="40">
        <v>171.3</v>
      </c>
      <c r="BN7" s="40">
        <v>181.6</v>
      </c>
      <c r="BO7" s="40">
        <v>165.1</v>
      </c>
      <c r="BP7" s="40">
        <v>148.94</v>
      </c>
      <c r="BQ7" s="40">
        <v>94.91</v>
      </c>
      <c r="BR7" s="40">
        <v>90.22</v>
      </c>
      <c r="BS7" s="40">
        <v>90.8</v>
      </c>
      <c r="BT7" s="40">
        <v>93.49</v>
      </c>
      <c r="BU7" s="40">
        <v>94.77</v>
      </c>
      <c r="BV7" s="40">
        <v>106.87</v>
      </c>
      <c r="BW7" s="40">
        <v>78.069999999999993</v>
      </c>
      <c r="BX7" s="40">
        <v>56.14</v>
      </c>
      <c r="BY7" s="40">
        <v>50.37</v>
      </c>
      <c r="BZ7" s="40">
        <v>52.71</v>
      </c>
      <c r="CA7" s="40">
        <v>61.37</v>
      </c>
      <c r="CB7" s="40">
        <v>47.36</v>
      </c>
      <c r="CC7" s="40">
        <v>49.94</v>
      </c>
      <c r="CD7" s="40">
        <v>50.56</v>
      </c>
      <c r="CE7" s="40">
        <v>49.4</v>
      </c>
      <c r="CF7" s="40">
        <v>49.51</v>
      </c>
      <c r="CG7" s="40">
        <v>20.260000000000002</v>
      </c>
      <c r="CH7" s="40">
        <v>41.71</v>
      </c>
      <c r="CI7" s="40">
        <v>47.76</v>
      </c>
      <c r="CJ7" s="40">
        <v>53.14</v>
      </c>
      <c r="CK7" s="40">
        <v>57.95</v>
      </c>
      <c r="CL7" s="40">
        <v>53.33</v>
      </c>
      <c r="CM7" s="40">
        <v>35.22</v>
      </c>
      <c r="CN7" s="40">
        <v>34.92</v>
      </c>
      <c r="CO7" s="40">
        <v>34.19</v>
      </c>
      <c r="CP7" s="40">
        <v>36.65</v>
      </c>
      <c r="CQ7" s="40">
        <v>33.29</v>
      </c>
      <c r="CR7" s="40">
        <v>53.19</v>
      </c>
      <c r="CS7" s="40">
        <v>61.14</v>
      </c>
      <c r="CT7" s="40">
        <v>61.14</v>
      </c>
      <c r="CU7" s="40">
        <v>61.14</v>
      </c>
      <c r="CV7" s="40">
        <v>61.14</v>
      </c>
      <c r="CW7" s="40">
        <v>61.14</v>
      </c>
      <c r="CX7" s="40">
        <v>51.42</v>
      </c>
      <c r="CY7" s="40">
        <v>50.9</v>
      </c>
      <c r="CZ7" s="40">
        <v>49.05</v>
      </c>
      <c r="DA7" s="40">
        <v>50.94</v>
      </c>
      <c r="DB7" s="40">
        <v>49.76</v>
      </c>
      <c r="DC7" s="40">
        <v>75.849999999999994</v>
      </c>
      <c r="DD7" s="40">
        <v>63.98</v>
      </c>
      <c r="DE7" s="40">
        <v>66.14</v>
      </c>
      <c r="DF7" s="40">
        <v>68.209999999999994</v>
      </c>
      <c r="DG7" s="40">
        <v>70.25</v>
      </c>
      <c r="DH7" s="40">
        <v>72.290000000000006</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131.29</v>
      </c>
      <c r="V11" s="48">
        <f>IF(U6="-",NA(),U6)</f>
        <v>172.29</v>
      </c>
      <c r="W11" s="48">
        <f>IF(V6="-",NA(),V6)</f>
        <v>183.09</v>
      </c>
      <c r="X11" s="48">
        <f>IF(W6="-",NA(),W6)</f>
        <v>166.24</v>
      </c>
      <c r="Y11" s="48">
        <f>IF(X6="-",NA(),X6)</f>
        <v>150.11000000000001</v>
      </c>
      <c r="AE11" s="47" t="s">
        <v>23</v>
      </c>
      <c r="AF11" s="48">
        <f>IF(AE6="-",NA(),AE6)</f>
        <v>0</v>
      </c>
      <c r="AG11" s="48">
        <f>IF(AF6="-",NA(),AF6)</f>
        <v>0</v>
      </c>
      <c r="AH11" s="48">
        <f>IF(AG6="-",NA(),AG6)</f>
        <v>0</v>
      </c>
      <c r="AI11" s="48">
        <f>IF(AH6="-",NA(),AH6)</f>
        <v>0</v>
      </c>
      <c r="AJ11" s="48">
        <f>IF(AI6="-",NA(),AI6)</f>
        <v>0</v>
      </c>
      <c r="AP11" s="47" t="s">
        <v>23</v>
      </c>
      <c r="AQ11" s="48">
        <f>IF(AP6="-",NA(),AP6)</f>
        <v>897.28</v>
      </c>
      <c r="AR11" s="48">
        <f>IF(AQ6="-",NA(),AQ6)</f>
        <v>1010.27</v>
      </c>
      <c r="AS11" s="48">
        <f>IF(AR6="-",NA(),AR6)</f>
        <v>1236.8399999999999</v>
      </c>
      <c r="AT11" s="48">
        <f>IF(AS6="-",NA(),AS6)</f>
        <v>1386.66</v>
      </c>
      <c r="AU11" s="48">
        <f>IF(AT6="-",NA(),AT6)</f>
        <v>1488.62</v>
      </c>
      <c r="BA11" s="47" t="s">
        <v>23</v>
      </c>
      <c r="BB11" s="48">
        <f>IF(BA6="-",NA(),BA6)</f>
        <v>171.57</v>
      </c>
      <c r="BC11" s="48">
        <f>IF(BB6="-",NA(),BB6)</f>
        <v>142.9</v>
      </c>
      <c r="BD11" s="48">
        <f>IF(BC6="-",NA(),BC6)</f>
        <v>116.73</v>
      </c>
      <c r="BE11" s="48">
        <f>IF(BD6="-",NA(),BD6)</f>
        <v>93.52</v>
      </c>
      <c r="BF11" s="48">
        <f>IF(BE6="-",NA(),BE6)</f>
        <v>77.349999999999994</v>
      </c>
      <c r="BL11" s="47" t="s">
        <v>23</v>
      </c>
      <c r="BM11" s="48">
        <f>IF(BL6="-",NA(),BL6)</f>
        <v>132.97999999999999</v>
      </c>
      <c r="BN11" s="48">
        <f>IF(BM6="-",NA(),BM6)</f>
        <v>171.3</v>
      </c>
      <c r="BO11" s="48">
        <f>IF(BN6="-",NA(),BN6)</f>
        <v>181.6</v>
      </c>
      <c r="BP11" s="48">
        <f>IF(BO6="-",NA(),BO6)</f>
        <v>165.1</v>
      </c>
      <c r="BQ11" s="48">
        <f>IF(BP6="-",NA(),BP6)</f>
        <v>148.94</v>
      </c>
      <c r="BW11" s="47" t="s">
        <v>23</v>
      </c>
      <c r="BX11" s="48">
        <f>IF(BW6="-",NA(),BW6)</f>
        <v>78.069999999999993</v>
      </c>
      <c r="BY11" s="48">
        <f>IF(BX6="-",NA(),BX6)</f>
        <v>56.14</v>
      </c>
      <c r="BZ11" s="48">
        <f>IF(BY6="-",NA(),BY6)</f>
        <v>50.37</v>
      </c>
      <c r="CA11" s="48">
        <f>IF(BZ6="-",NA(),BZ6)</f>
        <v>52.71</v>
      </c>
      <c r="CB11" s="48">
        <f>IF(CA6="-",NA(),CA6)</f>
        <v>61.37</v>
      </c>
      <c r="CH11" s="47" t="s">
        <v>23</v>
      </c>
      <c r="CI11" s="48">
        <f>IF(CH6="-",NA(),CH6)</f>
        <v>41.71</v>
      </c>
      <c r="CJ11" s="48">
        <f>IF(CI6="-",NA(),CI6)</f>
        <v>47.76</v>
      </c>
      <c r="CK11" s="48">
        <f>IF(CJ6="-",NA(),CJ6)</f>
        <v>53.14</v>
      </c>
      <c r="CL11" s="48">
        <f>IF(CK6="-",NA(),CK6)</f>
        <v>57.95</v>
      </c>
      <c r="CM11" s="48">
        <f>IF(CL6="-",NA(),CL6)</f>
        <v>53.33</v>
      </c>
      <c r="CS11" s="47" t="s">
        <v>23</v>
      </c>
      <c r="CT11" s="48">
        <f>IF(CS6="-",NA(),CS6)</f>
        <v>61.14</v>
      </c>
      <c r="CU11" s="48">
        <f>IF(CT6="-",NA(),CT6)</f>
        <v>61.14</v>
      </c>
      <c r="CV11" s="48">
        <f>IF(CU6="-",NA(),CU6)</f>
        <v>61.14</v>
      </c>
      <c r="CW11" s="48">
        <f>IF(CV6="-",NA(),CV6)</f>
        <v>61.14</v>
      </c>
      <c r="CX11" s="48">
        <f>IF(CW6="-",NA(),CW6)</f>
        <v>61.14</v>
      </c>
      <c r="DD11" s="47" t="s">
        <v>23</v>
      </c>
      <c r="DE11" s="48">
        <f>IF(DD6="-",NA(),DD6)</f>
        <v>63.98</v>
      </c>
      <c r="DF11" s="48">
        <f>IF(DE6="-",NA(),DE6)</f>
        <v>66.14</v>
      </c>
      <c r="DG11" s="48">
        <f>IF(DF6="-",NA(),DF6)</f>
        <v>68.209999999999994</v>
      </c>
      <c r="DH11" s="48">
        <f>IF(DG6="-",NA(),DG6)</f>
        <v>70.25</v>
      </c>
      <c r="DI11" s="48">
        <f>IF(DH6="-",NA(),DH6)</f>
        <v>72.290000000000006</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2024-01-30T09:32:41Z</cp:lastPrinted>
  <dcterms:created xsi:type="dcterms:W3CDTF">2023-12-05T01:31:00Z</dcterms:created>
  <dcterms:modified xsi:type="dcterms:W3CDTF">2024-01-30T09:37:34Z</dcterms:modified>
  <cp:category>
  </cp:category>
</cp:coreProperties>
</file>