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3_市町村→県\32093_一関市●\010_上水道（法適用）\"/>
    </mc:Choice>
  </mc:AlternateContent>
  <workbookProtection workbookAlgorithmName="SHA-512" workbookHashValue="l2vjq/az4uk5yhLvM+shMZbpzOqtaC/gSf1CU58jQs6QENkPsnywz4Pwf2ZrKOGLVNzy8JOZw4VYJS0NzfE6dQ==" workbookSaltValue="3YvXnx+c3T3zyQpsFv/O2Q==" workbookSpinCount="100000" lockStructure="1"/>
  <bookViews>
    <workbookView xWindow="0" yWindow="0" windowWidth="23040" windowHeight="873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P6" i="5"/>
  <c r="P10" i="4" s="1"/>
  <c r="O6" i="5"/>
  <c r="I10" i="4" s="1"/>
  <c r="N6" i="5"/>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G85" i="4"/>
  <c r="E85" i="4"/>
  <c r="BB10" i="4"/>
  <c r="AT10" i="4"/>
  <c r="W10" i="4"/>
  <c r="B10" i="4"/>
  <c r="BB8" i="4"/>
  <c r="AT8" i="4"/>
  <c r="AD8" i="4"/>
  <c r="P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<sst xmlns="http://schemas.openxmlformats.org/spreadsheetml/2006/main" count="228" uniqueCount="114">
  <si>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</si>
  <si>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</si>
  <si>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</si>
  <si>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</si>
  <si>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</si>
  <si>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</si>
  <si>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</si>
  <si>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</si>
  <si>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</si>
  <si>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</si>
  <si>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</si>
  <si>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</si>
  <si>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</si>
  <si>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</si>
  <si>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</si>
  <si>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</si>
  <si>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</si>
  <si>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</si>
  <si>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</si>
  <si>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</si>
  <si>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</si>
  <si>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</si>
  <si>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</si>
  <si>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</si>
  <si>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</si>
  <si>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</si>
  <si>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</si>
  <si>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</si>
  <si>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</si>
  <si>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</si>
  <si>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</si>
  <si>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</si>
  <si>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</si>
  <si>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</si>
  <si>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</si>
  <si>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</si>
  <si>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</si>
  <si>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</si>
  <si>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</si>
  <si>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</si>
  <si>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</si>
  <si>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</si>
  <si>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</si>
  <si>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</si>
  <si>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</si>
  <si>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</si>
  <si>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</si>
  <si>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</si>
  <si>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</si>
  <si>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</si>
  <si>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</si>
  <si>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</si>
  <si>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</si>
  <si>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</si>
  <si>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</si>
  <si>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</si>
  <si>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</si>
  <si>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</si>
  <si>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</si>
  <si>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</si>
  <si>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</si>
  <si>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</si>
  <si>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</si>
  <si>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</si>
  <si>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</si>
  <si>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</si>
  <si>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</si>
  <si>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</si>
  <si>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</si>
  <si>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</si>
  <si>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</si>
  <si>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</si>
  <si>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</si>
  <si>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</si>
  <si>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</si>
  <si>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</si>
  <si>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</si>
  <si>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</si>
  <si>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</si>
  <si>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</si>
  <si>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</si>
  <si>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</si>
  <si>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</si>
  <si>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</si>
  <si>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</si>
  <si>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</si>
  <si>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</si>
  <si>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</si>
  <si>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</si>
  <si>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</si>
  <si>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</si>
  <si>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</si>
  <si>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</si>
  <si>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</si>
  <si>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</si>
  <si>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</si>
  <si>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</si>
  <si>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</si>
  <si>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</si>
  <si>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</si>
  <si>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</si>
  <si>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</si>
  <si>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</si>
  <si>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</si>
  <si>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</si>
  <si>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</si>
  <si>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</si>
  <si>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</si>
  <si>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</si>
  <si>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</si>
  <si>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</si>
  <si>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①有形固定資産減価償却率
　現在は類似団体より低い数値を維持していますが、高度経済成長期に拡張整備を行った施設が、順次法定耐用年数を超過することや、旧簡易水道事業で近年整備した施設の減価償却費が累積していくことなどから、今後、数値が上昇していく見込みですので、適切なメンテナンスを行い機能保持に努めていきます。
②管路経年化率
　類似団体平均より低い数値となっていますが、順次耐用年数を迎えることから、管路経年化率は上昇する見込みとなっています。
③管路更新率
　類似団体を上回る数値となっていますが、当市の管路延長から大幅な向上は困難な状況にあります。施設整備計画に基づいて老朽度、重要度を考慮し、耐震化工事と併せ、計画的に管路の更新を進めていきます。
</t>
    <rPh sb="14" eb="16">
      <t>ゲンザイ</t>
    </rPh>
    <rPh sb="17" eb="19">
      <t>ルイジ</t>
    </rPh>
    <rPh sb="19" eb="21">
      <t>ダンタイ</t>
    </rPh>
    <rPh sb="23" eb="24">
      <t>ヒク</t>
    </rPh>
    <rPh sb="25" eb="27">
      <t>スウチ</t>
    </rPh>
    <rPh sb="28" eb="30">
      <t>イジ</t>
    </rPh>
    <rPh sb="130" eb="132">
      <t>テキセツ</t>
    </rPh>
    <rPh sb="140" eb="141">
      <t>オコナ</t>
    </rPh>
    <rPh sb="142" eb="144">
      <t>キノウ</t>
    </rPh>
    <rPh sb="144" eb="146">
      <t>ホジ</t>
    </rPh>
    <rPh sb="147" eb="148">
      <t>ツト</t>
    </rPh>
    <rPh sb="157" eb="159">
      <t>カンロ</t>
    </rPh>
    <rPh sb="159" eb="161">
      <t>ケイネン</t>
    </rPh>
    <rPh sb="161" eb="162">
      <t>カ</t>
    </rPh>
    <rPh sb="162" eb="163">
      <t>リツ</t>
    </rPh>
    <rPh sb="169" eb="171">
      <t>ヘイキン</t>
    </rPh>
    <rPh sb="173" eb="174">
      <t>ヒク</t>
    </rPh>
    <rPh sb="186" eb="188">
      <t>ジュンジ</t>
    </rPh>
    <rPh sb="188" eb="190">
      <t>タイヨウ</t>
    </rPh>
    <rPh sb="190" eb="192">
      <t>ネンスウ</t>
    </rPh>
    <rPh sb="193" eb="194">
      <t>ムカ</t>
    </rPh>
    <rPh sb="201" eb="203">
      <t>カンロ</t>
    </rPh>
    <rPh sb="203" eb="206">
      <t>ケイネンカ</t>
    </rPh>
    <rPh sb="206" eb="207">
      <t>リツ</t>
    </rPh>
    <rPh sb="208" eb="210">
      <t>ジョウショウ</t>
    </rPh>
    <rPh sb="212" eb="214">
      <t>ミコ</t>
    </rPh>
    <rPh sb="232" eb="234">
      <t>ルイジ</t>
    </rPh>
    <rPh sb="234" eb="236">
      <t>ダンタイ</t>
    </rPh>
    <rPh sb="237" eb="239">
      <t>ウワマワ</t>
    </rPh>
    <rPh sb="240" eb="242">
      <t>スウチ</t>
    </rPh>
    <rPh sb="251" eb="253">
      <t>トウシ</t>
    </rPh>
    <rPh sb="254" eb="256">
      <t>カンロ</t>
    </rPh>
    <rPh sb="256" eb="258">
      <t>エンチョウ</t>
    </rPh>
    <rPh sb="284" eb="285">
      <t>モト</t>
    </rPh>
    <phoneticPr fontId="4"/>
  </si>
  <si>
    <t>　平成29年の水道事業と簡易水道事業の統合以降、減価償却費と企業債残高が増大し、収益的収支においては、一般会計繰入金（基準内）により純利益を確保している状況です。
　資本的収支においては、管路延長や施設数が多いことから多額の更新費用が見込まれるものの、その財源を企業債に依存しており、累積した企業債残高の元利償還が経営を圧迫しています。
　適切な料金設定を検討しつつ、施設の統廃合、ダウンサイジングを踏まえた建設改良事業など、一層の経営健全化に努める必要があります。</t>
    <rPh sb="1" eb="3">
      <t>ヘイセイ</t>
    </rPh>
    <rPh sb="5" eb="6">
      <t>ネン</t>
    </rPh>
    <rPh sb="7" eb="9">
      <t>スイドウ</t>
    </rPh>
    <rPh sb="9" eb="11">
      <t>ジギョウ</t>
    </rPh>
    <rPh sb="12" eb="14">
      <t>カンイ</t>
    </rPh>
    <rPh sb="14" eb="16">
      <t>スイドウ</t>
    </rPh>
    <rPh sb="16" eb="18">
      <t>ジギョウ</t>
    </rPh>
    <rPh sb="19" eb="21">
      <t>トウゴウ</t>
    </rPh>
    <rPh sb="21" eb="23">
      <t>イコウ</t>
    </rPh>
    <rPh sb="24" eb="26">
      <t>ゲンカ</t>
    </rPh>
    <rPh sb="26" eb="28">
      <t>ショウキャク</t>
    </rPh>
    <rPh sb="28" eb="29">
      <t>ヒ</t>
    </rPh>
    <rPh sb="30" eb="32">
      <t>キギョウ</t>
    </rPh>
    <rPh sb="32" eb="33">
      <t>サイ</t>
    </rPh>
    <rPh sb="33" eb="35">
      <t>ザンダカ</t>
    </rPh>
    <rPh sb="36" eb="38">
      <t>ゾウダイ</t>
    </rPh>
    <rPh sb="40" eb="43">
      <t>シュウエキテキ</t>
    </rPh>
    <rPh sb="43" eb="45">
      <t>シュウシ</t>
    </rPh>
    <rPh sb="51" eb="53">
      <t>イッパン</t>
    </rPh>
    <rPh sb="53" eb="55">
      <t>カイケイ</t>
    </rPh>
    <rPh sb="56" eb="57">
      <t>イ</t>
    </rPh>
    <rPh sb="59" eb="61">
      <t>キジュン</t>
    </rPh>
    <rPh sb="61" eb="62">
      <t>ナイ</t>
    </rPh>
    <rPh sb="66" eb="69">
      <t>ジュンリエキ</t>
    </rPh>
    <rPh sb="70" eb="72">
      <t>カクホ</t>
    </rPh>
    <rPh sb="76" eb="78">
      <t>ジョウキョウ</t>
    </rPh>
    <rPh sb="83" eb="86">
      <t>シホンテキ</t>
    </rPh>
    <rPh sb="86" eb="88">
      <t>シュウシ</t>
    </rPh>
    <rPh sb="94" eb="96">
      <t>カンロ</t>
    </rPh>
    <rPh sb="96" eb="98">
      <t>エンチョウ</t>
    </rPh>
    <rPh sb="99" eb="101">
      <t>シセツ</t>
    </rPh>
    <rPh sb="101" eb="102">
      <t>スウ</t>
    </rPh>
    <rPh sb="103" eb="104">
      <t>オオ</t>
    </rPh>
    <rPh sb="109" eb="111">
      <t>タガク</t>
    </rPh>
    <rPh sb="112" eb="114">
      <t>コウシン</t>
    </rPh>
    <rPh sb="114" eb="116">
      <t>ヒヨウ</t>
    </rPh>
    <rPh sb="117" eb="119">
      <t>ミコ</t>
    </rPh>
    <rPh sb="128" eb="130">
      <t>ザイゲン</t>
    </rPh>
    <rPh sb="131" eb="133">
      <t>キギョウ</t>
    </rPh>
    <rPh sb="133" eb="134">
      <t>サイ</t>
    </rPh>
    <rPh sb="135" eb="137">
      <t>イゾン</t>
    </rPh>
    <rPh sb="142" eb="144">
      <t>ルイセキ</t>
    </rPh>
    <rPh sb="146" eb="148">
      <t>キギョウ</t>
    </rPh>
    <rPh sb="148" eb="149">
      <t>サイ</t>
    </rPh>
    <rPh sb="149" eb="151">
      <t>ザンダカ</t>
    </rPh>
    <rPh sb="152" eb="154">
      <t>ガンリ</t>
    </rPh>
    <rPh sb="154" eb="156">
      <t>ショウカン</t>
    </rPh>
    <rPh sb="157" eb="159">
      <t>ケイエイ</t>
    </rPh>
    <rPh sb="160" eb="162">
      <t>アッパク</t>
    </rPh>
    <rPh sb="170" eb="172">
      <t>テキセツ</t>
    </rPh>
    <rPh sb="173" eb="175">
      <t>リョウキン</t>
    </rPh>
    <rPh sb="175" eb="177">
      <t>セッテイ</t>
    </rPh>
    <rPh sb="178" eb="180">
      <t>ケントウ</t>
    </rPh>
    <rPh sb="184" eb="186">
      <t>シセツ</t>
    </rPh>
    <rPh sb="187" eb="190">
      <t>トウハイゴウ</t>
    </rPh>
    <rPh sb="200" eb="201">
      <t>フ</t>
    </rPh>
    <rPh sb="204" eb="206">
      <t>ケンセツ</t>
    </rPh>
    <rPh sb="206" eb="208">
      <t>カイリョウ</t>
    </rPh>
    <rPh sb="208" eb="210">
      <t>ジギョウ</t>
    </rPh>
    <rPh sb="213" eb="215">
      <t>イッソウ</t>
    </rPh>
    <rPh sb="216" eb="218">
      <t>ケイエイ</t>
    </rPh>
    <rPh sb="218" eb="221">
      <t>ケンゼンカ</t>
    </rPh>
    <rPh sb="222" eb="223">
      <t>ツト</t>
    </rPh>
    <rPh sb="225" eb="227">
      <t>ヒツヨウ</t>
    </rPh>
    <phoneticPr fontId="4"/>
  </si>
  <si>
    <t>①経常収支比率
　経常収支比率は117.01％となっており単年度の収支は黒字となっています。令和４年10月使用分から料金改定の実施に伴い、前年度と比較して数値は上昇しています。
③流動比率
　流動比率は類似団体平均を大きく下回る数値となっていますが、100％を上回っているため、短期的な債務に対する支払いの能力を有している状態です。現金預金等、流動資産の確保に努めます。
④企業債残高対給水収益比率
　類似団体と比較して高い数値となっていますが、借入額の抑制により減少傾向にあります。今後とも適切な施設整備計画を踏まえた借入額の検討を行います。
⑤料金回収率
　上簡統合時から原価割れに転じており、高料金対策などの一般会計繰入金（基準内）に依存しています。料金改定により若干の改善は見込まれるものの、100％には満たない見通しとなることから、更なる経営改善に努めます。
⑥給水原価
　地理的な要因から管路延長や施設数が多く、給水原価が高額になっています。施設の統廃合やダウンサイジングにより、固定費の抑制に努めます。
⑦施設利用率
　近年は50％台で推移しており、余剰がある状況です。施設の統廃合やダウンサイジングにより、現状の改善に努めます。
⑧有収率
  類似団体と比較して低い数値となっているため、適切な更新工事を行い有収率の改善に努めます。</t>
    <rPh sb="1" eb="3">
      <t>ケイジョウ</t>
    </rPh>
    <rPh sb="3" eb="5">
      <t>シュウシ</t>
    </rPh>
    <rPh sb="5" eb="7">
      <t>ヒリツ</t>
    </rPh>
    <rPh sb="9" eb="11">
      <t>ケイジョウ</t>
    </rPh>
    <rPh sb="11" eb="13">
      <t>シュウシ</t>
    </rPh>
    <rPh sb="13" eb="15">
      <t>ヒリツ</t>
    </rPh>
    <rPh sb="29" eb="32">
      <t>タンネンド</t>
    </rPh>
    <rPh sb="33" eb="35">
      <t>シュウシ</t>
    </rPh>
    <rPh sb="36" eb="38">
      <t>クロジ</t>
    </rPh>
    <rPh sb="46" eb="48">
      <t>レイワ</t>
    </rPh>
    <rPh sb="52" eb="53">
      <t>ガツ</t>
    </rPh>
    <rPh sb="53" eb="55">
      <t>シヨウ</t>
    </rPh>
    <rPh sb="55" eb="56">
      <t>ブン</t>
    </rPh>
    <rPh sb="58" eb="60">
      <t>リョウキン</t>
    </rPh>
    <rPh sb="60" eb="62">
      <t>カイテイ</t>
    </rPh>
    <rPh sb="63" eb="65">
      <t>ジッシ</t>
    </rPh>
    <rPh sb="66" eb="67">
      <t>トモナ</t>
    </rPh>
    <rPh sb="69" eb="72">
      <t>ゼンネンド</t>
    </rPh>
    <rPh sb="73" eb="75">
      <t>ヒカク</t>
    </rPh>
    <rPh sb="77" eb="79">
      <t>スウチ</t>
    </rPh>
    <rPh sb="80" eb="82">
      <t>ジョウショウ</t>
    </rPh>
    <rPh sb="90" eb="92">
      <t>リュウドウ</t>
    </rPh>
    <rPh sb="92" eb="94">
      <t>ヒリツ</t>
    </rPh>
    <rPh sb="96" eb="98">
      <t>リュウドウ</t>
    </rPh>
    <rPh sb="98" eb="100">
      <t>ヒリツ</t>
    </rPh>
    <rPh sb="101" eb="103">
      <t>ルイジ</t>
    </rPh>
    <rPh sb="103" eb="105">
      <t>ダンタイ</t>
    </rPh>
    <rPh sb="105" eb="107">
      <t>ヘイキン</t>
    </rPh>
    <rPh sb="108" eb="109">
      <t>オオ</t>
    </rPh>
    <rPh sb="111" eb="113">
      <t>シタマワ</t>
    </rPh>
    <rPh sb="114" eb="116">
      <t>スウチ</t>
    </rPh>
    <rPh sb="130" eb="132">
      <t>ウワマワ</t>
    </rPh>
    <rPh sb="139" eb="141">
      <t>タンキ</t>
    </rPh>
    <rPh sb="141" eb="142">
      <t>テキ</t>
    </rPh>
    <rPh sb="143" eb="145">
      <t>サイム</t>
    </rPh>
    <rPh sb="146" eb="147">
      <t>タイ</t>
    </rPh>
    <rPh sb="149" eb="151">
      <t>シハラ</t>
    </rPh>
    <rPh sb="153" eb="155">
      <t>ノウリョク</t>
    </rPh>
    <rPh sb="156" eb="157">
      <t>ユウ</t>
    </rPh>
    <rPh sb="161" eb="163">
      <t>ジョウタイ</t>
    </rPh>
    <rPh sb="166" eb="168">
      <t>ゲンキン</t>
    </rPh>
    <rPh sb="168" eb="170">
      <t>ヨキン</t>
    </rPh>
    <rPh sb="170" eb="171">
      <t>トウ</t>
    </rPh>
    <rPh sb="172" eb="174">
      <t>リュウドウ</t>
    </rPh>
    <rPh sb="174" eb="176">
      <t>シサン</t>
    </rPh>
    <rPh sb="177" eb="179">
      <t>カクホ</t>
    </rPh>
    <rPh sb="180" eb="181">
      <t>ツト</t>
    </rPh>
    <rPh sb="311" eb="314">
      <t>クリイレキン</t>
    </rPh>
    <rPh sb="392" eb="395">
      <t>チリテキ</t>
    </rPh>
    <rPh sb="396" eb="398">
      <t>ヨウイン</t>
    </rPh>
    <rPh sb="412" eb="414">
      <t>キュウスイ</t>
    </rPh>
    <rPh sb="414" eb="416">
      <t>ゲンカ</t>
    </rPh>
    <rPh sb="417" eb="419">
      <t>コウガク</t>
    </rPh>
    <rPh sb="427" eb="429">
      <t>シセツ</t>
    </rPh>
    <rPh sb="430" eb="433">
      <t>トウハイゴウ</t>
    </rPh>
    <rPh sb="446" eb="449">
      <t>コテイヒ</t>
    </rPh>
    <rPh sb="450" eb="452">
      <t>ヨクセイ</t>
    </rPh>
    <rPh sb="453" eb="454">
      <t>ツト</t>
    </rPh>
    <rPh sb="460" eb="462">
      <t>シセツ</t>
    </rPh>
    <rPh sb="462" eb="465">
      <t>リヨウリツ</t>
    </rPh>
    <rPh sb="467" eb="469">
      <t>キンネン</t>
    </rPh>
    <rPh sb="473" eb="474">
      <t>ダイ</t>
    </rPh>
    <rPh sb="475" eb="477">
      <t>スイイ</t>
    </rPh>
    <rPh sb="482" eb="484">
      <t>ヨジョウ</t>
    </rPh>
    <rPh sb="487" eb="489">
      <t>ジョウキョウ</t>
    </rPh>
    <rPh sb="492" eb="494">
      <t>シセツ</t>
    </rPh>
    <rPh sb="495" eb="498">
      <t>トウハイゴウ</t>
    </rPh>
    <rPh sb="511" eb="513">
      <t>ゲンジョウ</t>
    </rPh>
    <rPh sb="514" eb="516">
      <t>カイゼン</t>
    </rPh>
    <rPh sb="517" eb="518">
      <t>ツト</t>
    </rPh>
    <rPh sb="524" eb="527">
      <t>ユウシュウリツ</t>
    </rPh>
    <rPh sb="552" eb="554">
      <t>テキセツ</t>
    </rPh>
    <rPh sb="555" eb="557">
      <t>コウシン</t>
    </rPh>
    <rPh sb="557" eb="559">
      <t>コウジ</t>
    </rPh>
    <rPh sb="560" eb="561">
      <t>オコナ</t>
    </rPh>
    <rPh sb="562" eb="565">
      <t>ユウシュウリツ</t>
    </rPh>
    <rPh sb="566" eb="568">
      <t>カイゼン</t>
    </rPh>
    <rPh sb="569" eb="57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</si>
</sst>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c:v>
                </c:pt>
                <c:pt idx="1">
                  <c:v>0.81</c:v>
                </c:pt>
                <c:pt idx="2">
                  <c:v>0.7</c:v>
                </c:pt>
                <c:pt idx="3">
                  <c:v>0.71</c:v>
                </c:pt>
                <c:pt idx="4">
                  <c:v>0.88</c:v>
                </c:pt>
              </c:numCache>
            </c:numRef>
          </c:val>
          <c:extLst>
            <c:ext xmlns:c16="http://schemas.microsoft.com/office/drawing/2014/chart" uri="{C3380CC4-5D6E-409C-BE32-E72D297353CC}">
              <c16:uniqueId val="{00000000-431C-4C07-9D81-39EA1EA6DBC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c:v>
                </c:pt>
                <c:pt idx="3">
                  <c:v>0.56000000000000005</c:v>
                </c:pt>
                <c:pt idx="4">
                  <c:v>0.6</c:v>
                </c:pt>
              </c:numCache>
            </c:numRef>
          </c:val>
          <c:smooth val="0"/>
          <c:extLst>
            <c:ext xmlns:c16="http://schemas.microsoft.com/office/drawing/2014/chart" uri="{C3380CC4-5D6E-409C-BE32-E72D297353CC}">
              <c16:uniqueId val="{00000001-431C-4C07-9D81-39EA1EA6DBC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51.47</c:v>
                </c:pt>
                <c:pt idx="1">
                  <c:v>50.55</c:v>
                </c:pt>
                <c:pt idx="2">
                  <c:v>51.71</c:v>
                </c:pt>
                <c:pt idx="3">
                  <c:v>51.17</c:v>
                </c:pt>
                <c:pt idx="4">
                  <c:v>50.13</c:v>
                </c:pt>
              </c:numCache>
            </c:numRef>
          </c:val>
          <c:extLst>
            <c:ext xmlns:c16="http://schemas.microsoft.com/office/drawing/2014/chart" uri="{C3380CC4-5D6E-409C-BE32-E72D297353CC}">
              <c16:uniqueId val="{00000000-864A-46F0-A1DA-DA107D37093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59.91</c:v>
                </c:pt>
                <c:pt idx="3">
                  <c:v>59.4</c:v>
                </c:pt>
                <c:pt idx="4">
                  <c:v>59.24</c:v>
                </c:pt>
              </c:numCache>
            </c:numRef>
          </c:val>
          <c:smooth val="0"/>
          <c:extLst>
            <c:ext xmlns:c16="http://schemas.microsoft.com/office/drawing/2014/chart" uri="{C3380CC4-5D6E-409C-BE32-E72D297353CC}">
              <c16:uniqueId val="{00000001-864A-46F0-A1DA-DA107D37093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80.849999999999994</c:v>
                </c:pt>
                <c:pt idx="1">
                  <c:v>81.180000000000007</c:v>
                </c:pt>
                <c:pt idx="2">
                  <c:v>80.31</c:v>
                </c:pt>
                <c:pt idx="3">
                  <c:v>80.42</c:v>
                </c:pt>
                <c:pt idx="4">
                  <c:v>80.16</c:v>
                </c:pt>
              </c:numCache>
            </c:numRef>
          </c:val>
          <c:extLst>
            <c:ext xmlns:c16="http://schemas.microsoft.com/office/drawing/2014/chart" uri="{C3380CC4-5D6E-409C-BE32-E72D297353CC}">
              <c16:uniqueId val="{00000000-A5D3-4E7A-BD77-D62F87ED8C7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87.26</c:v>
                </c:pt>
                <c:pt idx="3">
                  <c:v>87.57</c:v>
                </c:pt>
                <c:pt idx="4">
                  <c:v>87.26</c:v>
                </c:pt>
              </c:numCache>
            </c:numRef>
          </c:val>
          <c:smooth val="0"/>
          <c:extLst>
            <c:ext xmlns:c16="http://schemas.microsoft.com/office/drawing/2014/chart" uri="{C3380CC4-5D6E-409C-BE32-E72D297353CC}">
              <c16:uniqueId val="{00000001-A5D3-4E7A-BD77-D62F87ED8C7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111.09</c:v>
                </c:pt>
                <c:pt idx="1">
                  <c:v>112.76</c:v>
                </c:pt>
                <c:pt idx="2">
                  <c:v>115.49</c:v>
                </c:pt>
                <c:pt idx="3">
                  <c:v>116.21</c:v>
                </c:pt>
                <c:pt idx="4">
                  <c:v>117.01</c:v>
                </c:pt>
              </c:numCache>
            </c:numRef>
          </c:val>
          <c:extLst>
            <c:ext xmlns:c16="http://schemas.microsoft.com/office/drawing/2014/chart" uri="{C3380CC4-5D6E-409C-BE32-E72D297353CC}">
              <c16:uniqueId val="{00000000-0C58-410A-9E44-01DAA7832AE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110.91</c:v>
                </c:pt>
                <c:pt idx="3">
                  <c:v>111.49</c:v>
                </c:pt>
                <c:pt idx="4">
                  <c:v>109.09</c:v>
                </c:pt>
              </c:numCache>
            </c:numRef>
          </c:val>
          <c:smooth val="0"/>
          <c:extLst>
            <c:ext xmlns:c16="http://schemas.microsoft.com/office/drawing/2014/chart" uri="{C3380CC4-5D6E-409C-BE32-E72D297353CC}">
              <c16:uniqueId val="{00000001-0C58-410A-9E44-01DAA7832AE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33.85</c:v>
                </c:pt>
                <c:pt idx="1">
                  <c:v>35.840000000000003</c:v>
                </c:pt>
                <c:pt idx="2">
                  <c:v>37.270000000000003</c:v>
                </c:pt>
                <c:pt idx="3">
                  <c:v>38.82</c:v>
                </c:pt>
                <c:pt idx="4">
                  <c:v>40.22</c:v>
                </c:pt>
              </c:numCache>
            </c:numRef>
          </c:val>
          <c:extLst>
            <c:ext xmlns:c16="http://schemas.microsoft.com/office/drawing/2014/chart" uri="{C3380CC4-5D6E-409C-BE32-E72D297353CC}">
              <c16:uniqueId val="{00000000-50AC-44F6-BFBE-BF538456170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49.2</c:v>
                </c:pt>
                <c:pt idx="3">
                  <c:v>50.01</c:v>
                </c:pt>
                <c:pt idx="4">
                  <c:v>50.99</c:v>
                </c:pt>
              </c:numCache>
            </c:numRef>
          </c:val>
          <c:smooth val="0"/>
          <c:extLst>
            <c:ext xmlns:c16="http://schemas.microsoft.com/office/drawing/2014/chart" uri="{C3380CC4-5D6E-409C-BE32-E72D297353CC}">
              <c16:uniqueId val="{00000001-50AC-44F6-BFBE-BF538456170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16.100000000000001</c:v>
                </c:pt>
                <c:pt idx="1">
                  <c:v>19.21</c:v>
                </c:pt>
                <c:pt idx="2">
                  <c:v>20.45</c:v>
                </c:pt>
                <c:pt idx="3">
                  <c:v>20.55</c:v>
                </c:pt>
                <c:pt idx="4">
                  <c:v>20.27</c:v>
                </c:pt>
              </c:numCache>
            </c:numRef>
          </c:val>
          <c:extLst>
            <c:ext xmlns:c16="http://schemas.microsoft.com/office/drawing/2014/chart" uri="{C3380CC4-5D6E-409C-BE32-E72D297353CC}">
              <c16:uniqueId val="{00000000-185A-4360-9473-6BFFF1CFD2C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18.329999999999998</c:v>
                </c:pt>
                <c:pt idx="3">
                  <c:v>20.27</c:v>
                </c:pt>
                <c:pt idx="4">
                  <c:v>21.69</c:v>
                </c:pt>
              </c:numCache>
            </c:numRef>
          </c:val>
          <c:smooth val="0"/>
          <c:extLst>
            <c:ext xmlns:c16="http://schemas.microsoft.com/office/drawing/2014/chart" uri="{C3380CC4-5D6E-409C-BE32-E72D297353CC}">
              <c16:uniqueId val="{00000001-185A-4360-9473-6BFFF1CFD2C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AB-47CF-A4B1-97EF2AE76B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0.92</c:v>
                </c:pt>
                <c:pt idx="3" formatCode="#,##0.00;&quot;△&quot;#,##0.00;&quot;-&quot;">
                  <c:v>0.87</c:v>
                </c:pt>
                <c:pt idx="4" formatCode="#,##0.00;&quot;△&quot;#,##0.00;&quot;-&quot;">
                  <c:v>0.93</c:v>
                </c:pt>
              </c:numCache>
            </c:numRef>
          </c:val>
          <c:smooth val="0"/>
          <c:extLst>
            <c:ext xmlns:c16="http://schemas.microsoft.com/office/drawing/2014/chart" uri="{C3380CC4-5D6E-409C-BE32-E72D297353CC}">
              <c16:uniqueId val="{00000001-2BAB-47CF-A4B1-97EF2AE76B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108.79</c:v>
                </c:pt>
                <c:pt idx="1">
                  <c:v>101.15</c:v>
                </c:pt>
                <c:pt idx="2">
                  <c:v>98.55</c:v>
                </c:pt>
                <c:pt idx="3">
                  <c:v>110.64</c:v>
                </c:pt>
                <c:pt idx="4">
                  <c:v>100.17</c:v>
                </c:pt>
              </c:numCache>
            </c:numRef>
          </c:val>
          <c:extLst>
            <c:ext xmlns:c16="http://schemas.microsoft.com/office/drawing/2014/chart" uri="{C3380CC4-5D6E-409C-BE32-E72D297353CC}">
              <c16:uniqueId val="{00000000-4691-49AC-A3D0-754CE20173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350.79</c:v>
                </c:pt>
                <c:pt idx="3">
                  <c:v>354.57</c:v>
                </c:pt>
                <c:pt idx="4">
                  <c:v>357.74</c:v>
                </c:pt>
              </c:numCache>
            </c:numRef>
          </c:val>
          <c:smooth val="0"/>
          <c:extLst>
            <c:ext xmlns:c16="http://schemas.microsoft.com/office/drawing/2014/chart" uri="{C3380CC4-5D6E-409C-BE32-E72D297353CC}">
              <c16:uniqueId val="{00000001-4691-49AC-A3D0-754CE20173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1119.74</c:v>
                </c:pt>
                <c:pt idx="1">
                  <c:v>1096.25</c:v>
                </c:pt>
                <c:pt idx="2">
                  <c:v>1076.0999999999999</c:v>
                </c:pt>
                <c:pt idx="3">
                  <c:v>1069.02</c:v>
                </c:pt>
                <c:pt idx="4">
                  <c:v>1024.96</c:v>
                </c:pt>
              </c:numCache>
            </c:numRef>
          </c:val>
          <c:extLst>
            <c:ext xmlns:c16="http://schemas.microsoft.com/office/drawing/2014/chart" uri="{C3380CC4-5D6E-409C-BE32-E72D297353CC}">
              <c16:uniqueId val="{00000000-7785-4616-A7CB-D1F298B85E5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322.92</c:v>
                </c:pt>
                <c:pt idx="3">
                  <c:v>303.45999999999998</c:v>
                </c:pt>
                <c:pt idx="4">
                  <c:v>307.27999999999997</c:v>
                </c:pt>
              </c:numCache>
            </c:numRef>
          </c:val>
          <c:smooth val="0"/>
          <c:extLst>
            <c:ext xmlns:c16="http://schemas.microsoft.com/office/drawing/2014/chart" uri="{C3380CC4-5D6E-409C-BE32-E72D297353CC}">
              <c16:uniqueId val="{00000001-7785-4616-A7CB-D1F298B85E5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79.650000000000006</c:v>
                </c:pt>
                <c:pt idx="1">
                  <c:v>79.03</c:v>
                </c:pt>
                <c:pt idx="2">
                  <c:v>79.38</c:v>
                </c:pt>
                <c:pt idx="3">
                  <c:v>78.97</c:v>
                </c:pt>
                <c:pt idx="4">
                  <c:v>79.680000000000007</c:v>
                </c:pt>
              </c:numCache>
            </c:numRef>
          </c:val>
          <c:extLst>
            <c:ext xmlns:c16="http://schemas.microsoft.com/office/drawing/2014/chart" uri="{C3380CC4-5D6E-409C-BE32-E72D297353CC}">
              <c16:uniqueId val="{00000000-4C84-4F55-B23C-4A04F524E4D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100.85</c:v>
                </c:pt>
                <c:pt idx="3">
                  <c:v>103.79</c:v>
                </c:pt>
                <c:pt idx="4">
                  <c:v>98.3</c:v>
                </c:pt>
              </c:numCache>
            </c:numRef>
          </c:val>
          <c:smooth val="0"/>
          <c:extLst>
            <c:ext xmlns:c16="http://schemas.microsoft.com/office/drawing/2014/chart" uri="{C3380CC4-5D6E-409C-BE32-E72D297353CC}">
              <c16:uniqueId val="{00000001-4C84-4F55-B23C-4A04F524E4D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296.27999999999997</c:v>
                </c:pt>
                <c:pt idx="1">
                  <c:v>298.85000000000002</c:v>
                </c:pt>
                <c:pt idx="2">
                  <c:v>296.79000000000002</c:v>
                </c:pt>
                <c:pt idx="3">
                  <c:v>298.77999999999997</c:v>
                </c:pt>
                <c:pt idx="4">
                  <c:v>306.56</c:v>
                </c:pt>
              </c:numCache>
            </c:numRef>
          </c:val>
          <c:extLst>
            <c:ext xmlns:c16="http://schemas.microsoft.com/office/drawing/2014/chart" uri="{C3380CC4-5D6E-409C-BE32-E72D297353CC}">
              <c16:uniqueId val="{00000000-36FC-4E89-92DD-7120F01A1D8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167.1</c:v>
                </c:pt>
                <c:pt idx="3">
                  <c:v>167.86</c:v>
                </c:pt>
                <c:pt idx="4">
                  <c:v>173.68</c:v>
                </c:pt>
              </c:numCache>
            </c:numRef>
          </c:val>
          <c:smooth val="0"/>
          <c:extLst>
            <c:ext xmlns:c16="http://schemas.microsoft.com/office/drawing/2014/chart" uri="{C3380CC4-5D6E-409C-BE32-E72D297353CC}">
              <c16:uniqueId val="{00000001-36FC-4E89-92DD-7120F01A1D8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岩手県　一関市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109697</v>
      </c>
      <c r="AM8" s="45"/>
      <c r="AN8" s="45"/>
      <c r="AO8" s="45"/>
      <c r="AP8" s="45"/>
      <c r="AQ8" s="45"/>
      <c r="AR8" s="45"/>
      <c r="AS8" s="45"/>
      <c r="AT8" s="46">
        <f>データ!$S$6</f>
        <v>1256.42</v>
      </c>
      <c r="AU8" s="47"/>
      <c r="AV8" s="47"/>
      <c r="AW8" s="47"/>
      <c r="AX8" s="47"/>
      <c r="AY8" s="47"/>
      <c r="AZ8" s="47"/>
      <c r="BA8" s="47"/>
      <c r="BB8" s="48">
        <f>データ!$T$6</f>
        <v>87.31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47.3</v>
      </c>
      <c r="J10" s="47"/>
      <c r="K10" s="47"/>
      <c r="L10" s="47"/>
      <c r="M10" s="47"/>
      <c r="N10" s="47"/>
      <c r="O10" s="81"/>
      <c r="P10" s="48">
        <f>データ!$P$6</f>
        <v>87.74</v>
      </c>
      <c r="Q10" s="48"/>
      <c r="R10" s="48"/>
      <c r="S10" s="48"/>
      <c r="T10" s="48"/>
      <c r="U10" s="48"/>
      <c r="V10" s="48"/>
      <c r="W10" s="45">
        <f>データ!$Q$6</f>
        <v>3435</v>
      </c>
      <c r="X10" s="45"/>
      <c r="Y10" s="45"/>
      <c r="Z10" s="45"/>
      <c r="AA10" s="45"/>
      <c r="AB10" s="45"/>
      <c r="AC10" s="45"/>
      <c r="AD10" s="2"/>
      <c r="AE10" s="2"/>
      <c r="AF10" s="2"/>
      <c r="AG10" s="2"/>
      <c r="AH10" s="2"/>
      <c r="AI10" s="2"/>
      <c r="AJ10" s="2"/>
      <c r="AK10" s="2"/>
      <c r="AL10" s="45">
        <f>データ!$U$6</f>
        <v>95279</v>
      </c>
      <c r="AM10" s="45"/>
      <c r="AN10" s="45"/>
      <c r="AO10" s="45"/>
      <c r="AP10" s="45"/>
      <c r="AQ10" s="45"/>
      <c r="AR10" s="45"/>
      <c r="AS10" s="45"/>
      <c r="AT10" s="46">
        <f>データ!$V$6</f>
        <v>710.21</v>
      </c>
      <c r="AU10" s="47"/>
      <c r="AV10" s="47"/>
      <c r="AW10" s="47"/>
      <c r="AX10" s="47"/>
      <c r="AY10" s="47"/>
      <c r="AZ10" s="47"/>
      <c r="BA10" s="47"/>
      <c r="BB10" s="48">
        <f>データ!$W$6</f>
        <v>134.16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zOPgSUBr8THlhipQ8//zqzhY8bX/5yUnFfeP2uPFckgE9OaMw0ItQEIR1cIAhFoTyfHAyViQig9AaJwmkZJQ==" saltValue="cGqd3fNSRmHAEpUdhny8K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32093</v>
      </c>
      <c r="D6" s="20">
        <f t="shared" si="3"/>
        <v>46</v>
      </c>
      <c r="E6" s="20">
        <f t="shared" si="3"/>
        <v>1</v>
      </c>
      <c r="F6" s="20">
        <f t="shared" si="3"/>
        <v>0</v>
      </c>
      <c r="G6" s="20">
        <f t="shared" si="3"/>
        <v>1</v>
      </c>
      <c r="H6" s="20" t="str">
        <f t="shared" si="3"/>
        <v>岩手県　一関市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47.3</v>
      </c>
      <c r="P6" s="21">
        <f t="shared" si="3"/>
        <v>87.74</v>
      </c>
      <c r="Q6" s="21">
        <f t="shared" si="3"/>
        <v>3435</v>
      </c>
      <c r="R6" s="21">
        <f t="shared" si="3"/>
        <v>109697</v>
      </c>
      <c r="S6" s="21">
        <f t="shared" si="3"/>
        <v>1256.42</v>
      </c>
      <c r="T6" s="21">
        <f t="shared" si="3"/>
        <v>87.31</v>
      </c>
      <c r="U6" s="21">
        <f t="shared" si="3"/>
        <v>95279</v>
      </c>
      <c r="V6" s="21">
        <f t="shared" si="3"/>
        <v>710.21</v>
      </c>
      <c r="W6" s="21">
        <f t="shared" si="3"/>
        <v>134.16</v>
      </c>
      <c r="X6" s="22">
        <f>IF(X7="",NA(),X7)</f>
        <v>111.09</v>
      </c>
      <c r="Y6" s="22">
        <f t="shared" ref="Y6:AG6" si="4">IF(Y7="",NA(),Y7)</f>
        <v>112.76</v>
      </c>
      <c r="Z6" s="22">
        <f t="shared" si="4"/>
        <v>115.49</v>
      </c>
      <c r="AA6" s="22">
        <f t="shared" si="4"/>
        <v>116.21</v>
      </c>
      <c r="AB6" s="22">
        <f t="shared" si="4"/>
        <v>117.01</v>
      </c>
      <c r="AC6" s="22">
        <f t="shared" si="4"/>
        <v>113.82</v>
      </c>
      <c r="AD6" s="22">
        <f t="shared" si="4"/>
        <v>112.82</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2">
        <f t="shared" si="5"/>
        <v>0.92</v>
      </c>
      <c r="AQ6" s="22">
        <f t="shared" si="5"/>
        <v>0.87</v>
      </c>
      <c r="AR6" s="22">
        <f t="shared" si="5"/>
        <v>0.93</v>
      </c>
      <c r="AS6" s="21" t="str">
        <f>IF(AS7="","",IF(AS7="-","【-】","【"&amp;SUBSTITUTE(TEXT(AS7,"#,##0.00"),"-","△")&amp;"】"))</f>
        <v>【1.34】</v>
      </c>
      <c r="AT6" s="22">
        <f>IF(AT7="",NA(),AT7)</f>
        <v>108.79</v>
      </c>
      <c r="AU6" s="22">
        <f t="shared" ref="AU6:BC6" si="6">IF(AU7="",NA(),AU7)</f>
        <v>101.15</v>
      </c>
      <c r="AV6" s="22">
        <f t="shared" si="6"/>
        <v>98.55</v>
      </c>
      <c r="AW6" s="22">
        <f t="shared" si="6"/>
        <v>110.64</v>
      </c>
      <c r="AX6" s="22">
        <f t="shared" si="6"/>
        <v>100.17</v>
      </c>
      <c r="AY6" s="22">
        <f t="shared" si="6"/>
        <v>335.6</v>
      </c>
      <c r="AZ6" s="22">
        <f t="shared" si="6"/>
        <v>358.91</v>
      </c>
      <c r="BA6" s="22">
        <f t="shared" si="6"/>
        <v>350.79</v>
      </c>
      <c r="BB6" s="22">
        <f t="shared" si="6"/>
        <v>354.57</v>
      </c>
      <c r="BC6" s="22">
        <f t="shared" si="6"/>
        <v>357.74</v>
      </c>
      <c r="BD6" s="21" t="str">
        <f>IF(BD7="","",IF(BD7="-","【-】","【"&amp;SUBSTITUTE(TEXT(BD7,"#,##0.00"),"-","△")&amp;"】"))</f>
        <v>【252.29】</v>
      </c>
      <c r="BE6" s="22">
        <f>IF(BE7="",NA(),BE7)</f>
        <v>1119.74</v>
      </c>
      <c r="BF6" s="22">
        <f t="shared" ref="BF6:BN6" si="7">IF(BF7="",NA(),BF7)</f>
        <v>1096.25</v>
      </c>
      <c r="BG6" s="22">
        <f t="shared" si="7"/>
        <v>1076.0999999999999</v>
      </c>
      <c r="BH6" s="22">
        <f t="shared" si="7"/>
        <v>1069.02</v>
      </c>
      <c r="BI6" s="22">
        <f t="shared" si="7"/>
        <v>1024.96</v>
      </c>
      <c r="BJ6" s="22">
        <f t="shared" si="7"/>
        <v>258.26</v>
      </c>
      <c r="BK6" s="22">
        <f t="shared" si="7"/>
        <v>247.27</v>
      </c>
      <c r="BL6" s="22">
        <f t="shared" si="7"/>
        <v>322.92</v>
      </c>
      <c r="BM6" s="22">
        <f t="shared" si="7"/>
        <v>303.45999999999998</v>
      </c>
      <c r="BN6" s="22">
        <f t="shared" si="7"/>
        <v>307.27999999999997</v>
      </c>
      <c r="BO6" s="21" t="str">
        <f>IF(BO7="","",IF(BO7="-","【-】","【"&amp;SUBSTITUTE(TEXT(BO7,"#,##0.00"),"-","△")&amp;"】"))</f>
        <v>【268.07】</v>
      </c>
      <c r="BP6" s="22">
        <f>IF(BP7="",NA(),BP7)</f>
        <v>79.650000000000006</v>
      </c>
      <c r="BQ6" s="22">
        <f t="shared" ref="BQ6:BY6" si="8">IF(BQ7="",NA(),BQ7)</f>
        <v>79.03</v>
      </c>
      <c r="BR6" s="22">
        <f t="shared" si="8"/>
        <v>79.38</v>
      </c>
      <c r="BS6" s="22">
        <f t="shared" si="8"/>
        <v>78.97</v>
      </c>
      <c r="BT6" s="22">
        <f t="shared" si="8"/>
        <v>79.680000000000007</v>
      </c>
      <c r="BU6" s="22">
        <f t="shared" si="8"/>
        <v>106.07</v>
      </c>
      <c r="BV6" s="22">
        <f t="shared" si="8"/>
        <v>105.34</v>
      </c>
      <c r="BW6" s="22">
        <f t="shared" si="8"/>
        <v>100.85</v>
      </c>
      <c r="BX6" s="22">
        <f t="shared" si="8"/>
        <v>103.79</v>
      </c>
      <c r="BY6" s="22">
        <f t="shared" si="8"/>
        <v>98.3</v>
      </c>
      <c r="BZ6" s="21" t="str">
        <f>IF(BZ7="","",IF(BZ7="-","【-】","【"&amp;SUBSTITUTE(TEXT(BZ7,"#,##0.00"),"-","△")&amp;"】"))</f>
        <v>【97.47】</v>
      </c>
      <c r="CA6" s="22">
        <f>IF(CA7="",NA(),CA7)</f>
        <v>296.27999999999997</v>
      </c>
      <c r="CB6" s="22">
        <f t="shared" ref="CB6:CJ6" si="9">IF(CB7="",NA(),CB7)</f>
        <v>298.85000000000002</v>
      </c>
      <c r="CC6" s="22">
        <f t="shared" si="9"/>
        <v>296.79000000000002</v>
      </c>
      <c r="CD6" s="22">
        <f t="shared" si="9"/>
        <v>298.77999999999997</v>
      </c>
      <c r="CE6" s="22">
        <f t="shared" si="9"/>
        <v>306.56</v>
      </c>
      <c r="CF6" s="22">
        <f t="shared" si="9"/>
        <v>159.22</v>
      </c>
      <c r="CG6" s="22">
        <f t="shared" si="9"/>
        <v>159.6</v>
      </c>
      <c r="CH6" s="22">
        <f t="shared" si="9"/>
        <v>167.1</v>
      </c>
      <c r="CI6" s="22">
        <f t="shared" si="9"/>
        <v>167.86</v>
      </c>
      <c r="CJ6" s="22">
        <f t="shared" si="9"/>
        <v>173.68</v>
      </c>
      <c r="CK6" s="21" t="str">
        <f>IF(CK7="","",IF(CK7="-","【-】","【"&amp;SUBSTITUTE(TEXT(CK7,"#,##0.00"),"-","△")&amp;"】"))</f>
        <v>【174.75】</v>
      </c>
      <c r="CL6" s="22">
        <f>IF(CL7="",NA(),CL7)</f>
        <v>51.47</v>
      </c>
      <c r="CM6" s="22">
        <f t="shared" ref="CM6:CU6" si="10">IF(CM7="",NA(),CM7)</f>
        <v>50.55</v>
      </c>
      <c r="CN6" s="22">
        <f t="shared" si="10"/>
        <v>51.71</v>
      </c>
      <c r="CO6" s="22">
        <f t="shared" si="10"/>
        <v>51.17</v>
      </c>
      <c r="CP6" s="22">
        <f t="shared" si="10"/>
        <v>50.13</v>
      </c>
      <c r="CQ6" s="22">
        <f t="shared" si="10"/>
        <v>62.83</v>
      </c>
      <c r="CR6" s="22">
        <f t="shared" si="10"/>
        <v>62.05</v>
      </c>
      <c r="CS6" s="22">
        <f t="shared" si="10"/>
        <v>59.91</v>
      </c>
      <c r="CT6" s="22">
        <f t="shared" si="10"/>
        <v>59.4</v>
      </c>
      <c r="CU6" s="22">
        <f t="shared" si="10"/>
        <v>59.24</v>
      </c>
      <c r="CV6" s="21" t="str">
        <f>IF(CV7="","",IF(CV7="-","【-】","【"&amp;SUBSTITUTE(TEXT(CV7,"#,##0.00"),"-","△")&amp;"】"))</f>
        <v>【59.97】</v>
      </c>
      <c r="CW6" s="22">
        <f>IF(CW7="",NA(),CW7)</f>
        <v>80.849999999999994</v>
      </c>
      <c r="CX6" s="22">
        <f t="shared" ref="CX6:DF6" si="11">IF(CX7="",NA(),CX7)</f>
        <v>81.180000000000007</v>
      </c>
      <c r="CY6" s="22">
        <f t="shared" si="11"/>
        <v>80.31</v>
      </c>
      <c r="CZ6" s="22">
        <f t="shared" si="11"/>
        <v>80.42</v>
      </c>
      <c r="DA6" s="22">
        <f t="shared" si="11"/>
        <v>80.16</v>
      </c>
      <c r="DB6" s="22">
        <f t="shared" si="11"/>
        <v>88.86</v>
      </c>
      <c r="DC6" s="22">
        <f t="shared" si="11"/>
        <v>89.11</v>
      </c>
      <c r="DD6" s="22">
        <f t="shared" si="11"/>
        <v>87.26</v>
      </c>
      <c r="DE6" s="22">
        <f t="shared" si="11"/>
        <v>87.57</v>
      </c>
      <c r="DF6" s="22">
        <f t="shared" si="11"/>
        <v>87.26</v>
      </c>
      <c r="DG6" s="21" t="str">
        <f>IF(DG7="","",IF(DG7="-","【-】","【"&amp;SUBSTITUTE(TEXT(DG7,"#,##0.00"),"-","△")&amp;"】"))</f>
        <v>【89.76】</v>
      </c>
      <c r="DH6" s="22">
        <f>IF(DH7="",NA(),DH7)</f>
        <v>33.85</v>
      </c>
      <c r="DI6" s="22">
        <f t="shared" ref="DI6:DQ6" si="12">IF(DI7="",NA(),DI7)</f>
        <v>35.840000000000003</v>
      </c>
      <c r="DJ6" s="22">
        <f t="shared" si="12"/>
        <v>37.270000000000003</v>
      </c>
      <c r="DK6" s="22">
        <f t="shared" si="12"/>
        <v>38.82</v>
      </c>
      <c r="DL6" s="22">
        <f t="shared" si="12"/>
        <v>40.22</v>
      </c>
      <c r="DM6" s="22">
        <f t="shared" si="12"/>
        <v>47.89</v>
      </c>
      <c r="DN6" s="22">
        <f t="shared" si="12"/>
        <v>48.69</v>
      </c>
      <c r="DO6" s="22">
        <f t="shared" si="12"/>
        <v>49.2</v>
      </c>
      <c r="DP6" s="22">
        <f t="shared" si="12"/>
        <v>50.01</v>
      </c>
      <c r="DQ6" s="22">
        <f t="shared" si="12"/>
        <v>50.99</v>
      </c>
      <c r="DR6" s="21" t="str">
        <f>IF(DR7="","",IF(DR7="-","【-】","【"&amp;SUBSTITUTE(TEXT(DR7,"#,##0.00"),"-","△")&amp;"】"))</f>
        <v>【51.51】</v>
      </c>
      <c r="DS6" s="22">
        <f>IF(DS7="",NA(),DS7)</f>
        <v>16.100000000000001</v>
      </c>
      <c r="DT6" s="22">
        <f t="shared" ref="DT6:EB6" si="13">IF(DT7="",NA(),DT7)</f>
        <v>19.21</v>
      </c>
      <c r="DU6" s="22">
        <f t="shared" si="13"/>
        <v>20.45</v>
      </c>
      <c r="DV6" s="22">
        <f t="shared" si="13"/>
        <v>20.55</v>
      </c>
      <c r="DW6" s="22">
        <f t="shared" si="13"/>
        <v>20.27</v>
      </c>
      <c r="DX6" s="22">
        <f t="shared" si="13"/>
        <v>16.899999999999999</v>
      </c>
      <c r="DY6" s="22">
        <f t="shared" si="13"/>
        <v>18.260000000000002</v>
      </c>
      <c r="DZ6" s="22">
        <f t="shared" si="13"/>
        <v>18.329999999999998</v>
      </c>
      <c r="EA6" s="22">
        <f t="shared" si="13"/>
        <v>20.27</v>
      </c>
      <c r="EB6" s="22">
        <f t="shared" si="13"/>
        <v>21.69</v>
      </c>
      <c r="EC6" s="21" t="str">
        <f>IF(EC7="","",IF(EC7="-","【-】","【"&amp;SUBSTITUTE(TEXT(EC7,"#,##0.00"),"-","△")&amp;"】"))</f>
        <v>【23.75】</v>
      </c>
      <c r="ED6" s="22">
        <f>IF(ED7="",NA(),ED7)</f>
        <v>0.5</v>
      </c>
      <c r="EE6" s="22">
        <f t="shared" ref="EE6:EM6" si="14">IF(EE7="",NA(),EE7)</f>
        <v>0.81</v>
      </c>
      <c r="EF6" s="22">
        <f t="shared" si="14"/>
        <v>0.7</v>
      </c>
      <c r="EG6" s="22">
        <f t="shared" si="14"/>
        <v>0.71</v>
      </c>
      <c r="EH6" s="22">
        <f t="shared" si="14"/>
        <v>0.88</v>
      </c>
      <c r="EI6" s="22">
        <f t="shared" si="14"/>
        <v>0.72</v>
      </c>
      <c r="EJ6" s="22">
        <f t="shared" si="14"/>
        <v>0.66</v>
      </c>
      <c r="EK6" s="22">
        <f t="shared" si="14"/>
        <v>0.6</v>
      </c>
      <c r="EL6" s="22">
        <f t="shared" si="14"/>
        <v>0.56000000000000005</v>
      </c>
      <c r="EM6" s="22">
        <f t="shared" si="14"/>
        <v>0.6</v>
      </c>
      <c r="EN6" s="21" t="str">
        <f>IF(EN7="","",IF(EN7="-","【-】","【"&amp;SUBSTITUTE(TEXT(EN7,"#,##0.00"),"-","△")&amp;"】"))</f>
        <v>【0.67】</v>
      </c>
    </row>
    <row r="7" spans="1:144" s="23" customFormat="1" x14ac:dyDescent="0.2">
      <c r="A7" s="15"/>
      <c r="B7" s="24">
        <v>2022</v>
      </c>
      <c r="C7" s="24">
        <v>32093</v>
      </c>
      <c r="D7" s="24">
        <v>46</v>
      </c>
      <c r="E7" s="24">
        <v>1</v>
      </c>
      <c r="F7" s="24">
        <v>0</v>
      </c>
      <c r="G7" s="24">
        <v>1</v>
      </c>
      <c r="H7" s="24" t="s">
        <v>92</v>
      </c>
      <c r="I7" s="24" t="s">
        <v>93</v>
      </c>
      <c r="J7" s="24" t="s">
        <v>94</v>
      </c>
      <c r="K7" s="24" t="s">
        <v>95</v>
      </c>
      <c r="L7" s="24" t="s">
        <v>96</v>
      </c>
      <c r="M7" s="24" t="s">
        <v>97</v>
      </c>
      <c r="N7" s="25" t="s">
        <v>98</v>
      </c>
      <c r="O7" s="25">
        <v>47.3</v>
      </c>
      <c r="P7" s="25">
        <v>87.74</v>
      </c>
      <c r="Q7" s="25">
        <v>3435</v>
      </c>
      <c r="R7" s="25">
        <v>109697</v>
      </c>
      <c r="S7" s="25">
        <v>1256.42</v>
      </c>
      <c r="T7" s="25">
        <v>87.31</v>
      </c>
      <c r="U7" s="25">
        <v>95279</v>
      </c>
      <c r="V7" s="25">
        <v>710.21</v>
      </c>
      <c r="W7" s="25">
        <v>134.16</v>
      </c>
      <c r="X7" s="25">
        <v>111.09</v>
      </c>
      <c r="Y7" s="25">
        <v>112.76</v>
      </c>
      <c r="Z7" s="25">
        <v>115.49</v>
      </c>
      <c r="AA7" s="25">
        <v>116.21</v>
      </c>
      <c r="AB7" s="25">
        <v>117.01</v>
      </c>
      <c r="AC7" s="25">
        <v>113.82</v>
      </c>
      <c r="AD7" s="25">
        <v>112.82</v>
      </c>
      <c r="AE7" s="25">
        <v>110.91</v>
      </c>
      <c r="AF7" s="25">
        <v>111.49</v>
      </c>
      <c r="AG7" s="25">
        <v>109.09</v>
      </c>
      <c r="AH7" s="25">
        <v>108.7</v>
      </c>
      <c r="AI7" s="25">
        <v>0</v>
      </c>
      <c r="AJ7" s="25">
        <v>0</v>
      </c>
      <c r="AK7" s="25">
        <v>0</v>
      </c>
      <c r="AL7" s="25">
        <v>0</v>
      </c>
      <c r="AM7" s="25">
        <v>0</v>
      </c>
      <c r="AN7" s="25">
        <v>0</v>
      </c>
      <c r="AO7" s="25">
        <v>0</v>
      </c>
      <c r="AP7" s="25">
        <v>0.92</v>
      </c>
      <c r="AQ7" s="25">
        <v>0.87</v>
      </c>
      <c r="AR7" s="25">
        <v>0.93</v>
      </c>
      <c r="AS7" s="25">
        <v>1.34</v>
      </c>
      <c r="AT7" s="25">
        <v>108.79</v>
      </c>
      <c r="AU7" s="25">
        <v>101.15</v>
      </c>
      <c r="AV7" s="25">
        <v>98.55</v>
      </c>
      <c r="AW7" s="25">
        <v>110.64</v>
      </c>
      <c r="AX7" s="25">
        <v>100.17</v>
      </c>
      <c r="AY7" s="25">
        <v>335.6</v>
      </c>
      <c r="AZ7" s="25">
        <v>358.91</v>
      </c>
      <c r="BA7" s="25">
        <v>350.79</v>
      </c>
      <c r="BB7" s="25">
        <v>354.57</v>
      </c>
      <c r="BC7" s="25">
        <v>357.74</v>
      </c>
      <c r="BD7" s="25">
        <v>252.29</v>
      </c>
      <c r="BE7" s="25">
        <v>1119.74</v>
      </c>
      <c r="BF7" s="25">
        <v>1096.25</v>
      </c>
      <c r="BG7" s="25">
        <v>1076.0999999999999</v>
      </c>
      <c r="BH7" s="25">
        <v>1069.02</v>
      </c>
      <c r="BI7" s="25">
        <v>1024.96</v>
      </c>
      <c r="BJ7" s="25">
        <v>258.26</v>
      </c>
      <c r="BK7" s="25">
        <v>247.27</v>
      </c>
      <c r="BL7" s="25">
        <v>322.92</v>
      </c>
      <c r="BM7" s="25">
        <v>303.45999999999998</v>
      </c>
      <c r="BN7" s="25">
        <v>307.27999999999997</v>
      </c>
      <c r="BO7" s="25">
        <v>268.07</v>
      </c>
      <c r="BP7" s="25">
        <v>79.650000000000006</v>
      </c>
      <c r="BQ7" s="25">
        <v>79.03</v>
      </c>
      <c r="BR7" s="25">
        <v>79.38</v>
      </c>
      <c r="BS7" s="25">
        <v>78.97</v>
      </c>
      <c r="BT7" s="25">
        <v>79.680000000000007</v>
      </c>
      <c r="BU7" s="25">
        <v>106.07</v>
      </c>
      <c r="BV7" s="25">
        <v>105.34</v>
      </c>
      <c r="BW7" s="25">
        <v>100.85</v>
      </c>
      <c r="BX7" s="25">
        <v>103.79</v>
      </c>
      <c r="BY7" s="25">
        <v>98.3</v>
      </c>
      <c r="BZ7" s="25">
        <v>97.47</v>
      </c>
      <c r="CA7" s="25">
        <v>296.27999999999997</v>
      </c>
      <c r="CB7" s="25">
        <v>298.85000000000002</v>
      </c>
      <c r="CC7" s="25">
        <v>296.79000000000002</v>
      </c>
      <c r="CD7" s="25">
        <v>298.77999999999997</v>
      </c>
      <c r="CE7" s="25">
        <v>306.56</v>
      </c>
      <c r="CF7" s="25">
        <v>159.22</v>
      </c>
      <c r="CG7" s="25">
        <v>159.6</v>
      </c>
      <c r="CH7" s="25">
        <v>167.1</v>
      </c>
      <c r="CI7" s="25">
        <v>167.86</v>
      </c>
      <c r="CJ7" s="25">
        <v>173.68</v>
      </c>
      <c r="CK7" s="25">
        <v>174.75</v>
      </c>
      <c r="CL7" s="25">
        <v>51.47</v>
      </c>
      <c r="CM7" s="25">
        <v>50.55</v>
      </c>
      <c r="CN7" s="25">
        <v>51.71</v>
      </c>
      <c r="CO7" s="25">
        <v>51.17</v>
      </c>
      <c r="CP7" s="25">
        <v>50.13</v>
      </c>
      <c r="CQ7" s="25">
        <v>62.83</v>
      </c>
      <c r="CR7" s="25">
        <v>62.05</v>
      </c>
      <c r="CS7" s="25">
        <v>59.91</v>
      </c>
      <c r="CT7" s="25">
        <v>59.4</v>
      </c>
      <c r="CU7" s="25">
        <v>59.24</v>
      </c>
      <c r="CV7" s="25">
        <v>59.97</v>
      </c>
      <c r="CW7" s="25">
        <v>80.849999999999994</v>
      </c>
      <c r="CX7" s="25">
        <v>81.180000000000007</v>
      </c>
      <c r="CY7" s="25">
        <v>80.31</v>
      </c>
      <c r="CZ7" s="25">
        <v>80.42</v>
      </c>
      <c r="DA7" s="25">
        <v>80.16</v>
      </c>
      <c r="DB7" s="25">
        <v>88.86</v>
      </c>
      <c r="DC7" s="25">
        <v>89.11</v>
      </c>
      <c r="DD7" s="25">
        <v>87.26</v>
      </c>
      <c r="DE7" s="25">
        <v>87.57</v>
      </c>
      <c r="DF7" s="25">
        <v>87.26</v>
      </c>
      <c r="DG7" s="25">
        <v>89.76</v>
      </c>
      <c r="DH7" s="25">
        <v>33.85</v>
      </c>
      <c r="DI7" s="25">
        <v>35.840000000000003</v>
      </c>
      <c r="DJ7" s="25">
        <v>37.270000000000003</v>
      </c>
      <c r="DK7" s="25">
        <v>38.82</v>
      </c>
      <c r="DL7" s="25">
        <v>40.22</v>
      </c>
      <c r="DM7" s="25">
        <v>47.89</v>
      </c>
      <c r="DN7" s="25">
        <v>48.69</v>
      </c>
      <c r="DO7" s="25">
        <v>49.2</v>
      </c>
      <c r="DP7" s="25">
        <v>50.01</v>
      </c>
      <c r="DQ7" s="25">
        <v>50.99</v>
      </c>
      <c r="DR7" s="25">
        <v>51.51</v>
      </c>
      <c r="DS7" s="25">
        <v>16.100000000000001</v>
      </c>
      <c r="DT7" s="25">
        <v>19.21</v>
      </c>
      <c r="DU7" s="25">
        <v>20.45</v>
      </c>
      <c r="DV7" s="25">
        <v>20.55</v>
      </c>
      <c r="DW7" s="25">
        <v>20.27</v>
      </c>
      <c r="DX7" s="25">
        <v>16.899999999999999</v>
      </c>
      <c r="DY7" s="25">
        <v>18.260000000000002</v>
      </c>
      <c r="DZ7" s="25">
        <v>18.329999999999998</v>
      </c>
      <c r="EA7" s="25">
        <v>20.27</v>
      </c>
      <c r="EB7" s="25">
        <v>21.69</v>
      </c>
      <c r="EC7" s="25">
        <v>23.75</v>
      </c>
      <c r="ED7" s="25">
        <v>0.5</v>
      </c>
      <c r="EE7" s="25">
        <v>0.81</v>
      </c>
      <c r="EF7" s="25">
        <v>0.7</v>
      </c>
      <c r="EG7" s="25">
        <v>0.71</v>
      </c>
      <c r="EH7" s="25">
        <v>0.88</v>
      </c>
      <c r="EI7" s="25">
        <v>0.72</v>
      </c>
      <c r="EJ7" s="25">
        <v>0.66</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100432</cp:lastModifiedBy>
  <cp:lastPrinted>2024-01-30T08:59:31Z</cp:lastPrinted>
  <dcterms:created xsi:type="dcterms:W3CDTF">2023-12-05T00:48:08Z</dcterms:created>
  <dcterms:modified xsi:type="dcterms:W3CDTF">2024-02-06T02:29:24Z</dcterms:modified>
  <cp:category>
  </cp:category>
</cp:coreProperties>
</file>