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1.52\市町村課nas\05　地方債\11 地方公営企業\26 経営比較分析表\R5\02_経営比較分析表\03_市町村→県\32085_遠野市●\175_農業集落排水施設（法適用）\"/>
    </mc:Choice>
  </mc:AlternateContent>
  <workbookProtection workbookAlgorithmName="SHA-512" workbookHashValue="p+CF9sxHvxYIWNEiybBK9troKosEk2//NALt3L9NVU8Rh7Ly6qXhHtp6KhobehV01sZnrDYE/zzkFGY/k7rUEw==" workbookSaltValue="Z8AmTtp3XF/sxbKOioqhu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M85" i="4" s="1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AT8" i="4" s="1"/>
  <c r="S6" i="5"/>
  <c r="AL8" i="4" s="1"/>
  <c r="R6" i="5"/>
  <c r="AD10" i="4" s="1"/>
  <c r="Q6" i="5"/>
  <c r="P6" i="5"/>
  <c r="P10" i="4" s="1"/>
  <c r="O6" i="5"/>
  <c r="N6" i="5"/>
  <c r="B10" i="4" s="1"/>
  <c r="M6" i="5"/>
  <c r="AD8" i="4" s="1"/>
  <c r="L6" i="5"/>
  <c r="W8" i="4" s="1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I85" i="4"/>
  <c r="H85" i="4"/>
  <c r="G85" i="4"/>
  <c r="BB10" i="4"/>
  <c r="AT10" i="4"/>
  <c r="AL10" i="4"/>
  <c r="W10" i="4"/>
  <c r="I10" i="4"/>
  <c r="BB8" i="4"/>
  <c r="I8" i="4"/>
  <c r="B8" i="4"/>
  <c r="B6" i="4"/>
</calcChain>
</file>

<file path=xl/sharedStrings.xml><?xml version="1.0" encoding="utf-8"?>
<sst xmlns="http://schemas.openxmlformats.org/spreadsheetml/2006/main" count="253" uniqueCount="116">
  <si>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</si>
  <si>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</si>
  <si>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</si>
  <si>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</si>
  <si>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</si>
  <si>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</si>
  <si>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</si>
  <si>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</si>
  <si>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</si>
  <si>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</si>
  <si>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</si>
  <si>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</si>
  <si>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</si>
  <si>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</si>
  <si>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</si>
  <si>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</si>
  <si>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</si>
  <si>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</si>
  <si>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</si>
  <si>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</si>
  <si>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</si>
  <si>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</si>
  <si>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</si>
  <si>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</si>
  <si>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</si>
  <si>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</si>
  <si>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</si>
  <si>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</si>
  <si>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</si>
  <si>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</si>
  <si>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</si>
  <si>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</si>
  <si>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</si>
  <si>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</si>
  <si>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</si>
  <si>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</si>
  <si>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</si>
  <si>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</si>
  <si>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</si>
  <si>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</si>
  <si>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</si>
  <si>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</si>
  <si>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</si>
  <si>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</si>
  <si>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</si>
  <si>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</si>
  <si>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</si>
  <si>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</si>
  <si>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</si>
  <si>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</si>
  <si>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</si>
  <si>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</si>
  <si>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</si>
  <si>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</si>
  <si>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</si>
  <si>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</si>
  <si>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</si>
  <si>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</si>
  <si>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</si>
  <si>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</si>
  <si>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</si>
  <si>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</si>
  <si>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</si>
  <si>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</si>
  <si>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</si>
  <si>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</si>
  <si>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</si>
  <si>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</si>
  <si>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</si>
  <si>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</si>
  <si>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</si>
  <si>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</si>
  <si>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</si>
  <si>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</si>
  <si>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</si>
  <si>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</si>
  <si>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</si>
  <si>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</si>
  <si>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</si>
  <si>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</si>
  <si>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</si>
  <si>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</si>
  <si>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</si>
  <si>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</si>
  <si>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</si>
  <si>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</si>
  <si>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</si>
  <si>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</si>
  <si>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</si>
  <si>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</si>
  <si>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</si>
  <si>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</si>
  <si>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</si>
  <si>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</si>
  <si>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</si>
  <si>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</si>
  <si>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遠野市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</si>
  <si>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</si>
  <si>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</si>
  <si>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</si>
  <si>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</si>
  <si>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</si>
  <si>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</si>
  <si>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</si>
  <si>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</si>
  <si>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</si>
  <si>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</si>
  <si>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</si>
  <si>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</si>
  <si>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</si>
  <si>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</si>
  <si>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</si>
  <si>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</si>
  <si>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管渠施設は比較的新しいため、現在は、大規模な更新投資は予定していない。
　耐用年数を経過した資産については、機能強化計画に基づき、国の補助制度を活用し、計画的に更新を進めていく。</t>
    <rPh sb="1" eb="3">
      <t>カンキョ</t>
    </rPh>
    <rPh sb="3" eb="5">
      <t>シセツ</t>
    </rPh>
    <rPh sb="6" eb="9">
      <t>ヒカクテキ</t>
    </rPh>
    <rPh sb="9" eb="10">
      <t>アタラ</t>
    </rPh>
    <rPh sb="15" eb="17">
      <t>ゲンザイ</t>
    </rPh>
    <rPh sb="19" eb="22">
      <t>ダイキボ</t>
    </rPh>
    <rPh sb="23" eb="27">
      <t>コウシントウシ</t>
    </rPh>
    <rPh sb="28" eb="30">
      <t>ヨテイ</t>
    </rPh>
    <rPh sb="38" eb="42">
      <t>タイヨウネンスウ</t>
    </rPh>
    <rPh sb="43" eb="45">
      <t>ケイカ</t>
    </rPh>
    <rPh sb="47" eb="49">
      <t>シサン</t>
    </rPh>
    <rPh sb="55" eb="59">
      <t>キノウキョウカ</t>
    </rPh>
    <rPh sb="59" eb="61">
      <t>ケイカク</t>
    </rPh>
    <rPh sb="62" eb="63">
      <t>モト</t>
    </rPh>
    <rPh sb="66" eb="67">
      <t>クニ</t>
    </rPh>
    <rPh sb="68" eb="72">
      <t>ホジョセイド</t>
    </rPh>
    <rPh sb="73" eb="75">
      <t>カツヨウ</t>
    </rPh>
    <rPh sb="77" eb="80">
      <t>ケイカクテキ</t>
    </rPh>
    <rPh sb="81" eb="83">
      <t>コウシン</t>
    </rPh>
    <rPh sb="84" eb="85">
      <t>スス</t>
    </rPh>
    <phoneticPr fontId="15"/>
  </si>
  <si>
    <t>　使用料収益で経費を賄うことができておらず、今後も人口減少に伴い、さらなる使用料収益の減少が予想されることから、使用料体系の見直しをはじめ、経営改善に向けた具体的な取組を行っていく。</t>
    <rPh sb="22" eb="24">
      <t>コンゴ</t>
    </rPh>
    <rPh sb="25" eb="27">
      <t>ジンコウ</t>
    </rPh>
    <rPh sb="27" eb="29">
      <t>ゲンショウ</t>
    </rPh>
    <rPh sb="30" eb="31">
      <t>トモナ</t>
    </rPh>
    <rPh sb="37" eb="40">
      <t>シヨウリョウ</t>
    </rPh>
    <rPh sb="40" eb="42">
      <t>シュウエキ</t>
    </rPh>
    <rPh sb="43" eb="45">
      <t>ゲンショウ</t>
    </rPh>
    <rPh sb="46" eb="48">
      <t>ヨソウ</t>
    </rPh>
    <rPh sb="56" eb="59">
      <t>シヨウリョウ</t>
    </rPh>
    <rPh sb="59" eb="61">
      <t>タイケイ</t>
    </rPh>
    <rPh sb="62" eb="64">
      <t>ミナオ</t>
    </rPh>
    <rPh sb="78" eb="81">
      <t>グタイテキ</t>
    </rPh>
    <phoneticPr fontId="16"/>
  </si>
  <si>
    <r>
      <t xml:space="preserve">①経常収支比率は100％を上回っているが、一般
　会計からの繰入金に頼らざるを得ない状況であ
　ることから、使用料体系の見直しを行う。
②累積欠損金は発生していない。
③流動比率は類似団体平均値は上回っているが、
　 100％を下回っている。不足分は、次年度の留保
　資金、一般会計からの出資金等で補填する。
</t>
    </r>
    <r>
      <rPr>
        <sz val="11"/>
        <rFont val="ＭＳ ゴシック"/>
        <family val="3"/>
        <charset val="128"/>
      </rPr>
      <t>④施設整備が概ね完了しているため、建設改良費に
　対する企業債残高は年々減少していくが、今後想
  定される施設の改築更新に向けて、効率的かつ効
　果的な改築更新計画を立案することが必要である。
⑤経費回収率は類似団体平均値を下回っており、使</t>
    </r>
    <r>
      <rPr>
        <sz val="11"/>
        <color theme="1"/>
        <rFont val="ＭＳ ゴシック"/>
        <family val="3"/>
        <charset val="128"/>
      </rPr>
      <t xml:space="preserve">
　用料収益で経費を賄うことができていない状況で
　あることから、経費削減に努めるとともに、使用
　料体系の見直しを行う。
⑥汚水処理原価は類似団体平均値を上回っているこ
　とから、経費削減に努めるとともに、未水洗化世
　帯の解消に努めていく。
⑦施設利用率は類似団体平均値を下回っているが、
　一定の水準は保っている。今後も適正な施設管理
　に努めていく。
⑧水洗化率は95％を超えており、高い水準である。
　今後も、未水洗化世帯の解消に努めていく。</t>
    </r>
    <rPh sb="13" eb="15">
      <t>ウワマワ</t>
    </rPh>
    <rPh sb="64" eb="65">
      <t>オコナ</t>
    </rPh>
    <rPh sb="217" eb="218">
      <t>ム</t>
    </rPh>
    <rPh sb="334" eb="335">
      <t>オコナ</t>
    </rPh>
    <rPh sb="406" eb="408">
      <t>ルイジ</t>
    </rPh>
    <rPh sb="408" eb="410">
      <t>ダンタイ</t>
    </rPh>
    <rPh sb="410" eb="412">
      <t>ヘイキン</t>
    </rPh>
    <rPh sb="412" eb="413">
      <t>チ</t>
    </rPh>
    <rPh sb="414" eb="416">
      <t>シタマワ</t>
    </rPh>
    <rPh sb="482" eb="484">
      <t>コンゴ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</si>
</sst>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5"/>
      <color theme="3"/>
      <name val="Yu Gothic"/>
      <family val="2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E-4A14-BC1C-32442CC3B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0.02</c:v>
                </c:pt>
                <c:pt idx="2">
                  <c:v>0.25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CE-4A14-BC1C-32442CC3B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43.95</c:v>
                </c:pt>
                <c:pt idx="2">
                  <c:v>46.31</c:v>
                </c:pt>
                <c:pt idx="3">
                  <c:v>43.66</c:v>
                </c:pt>
                <c:pt idx="4">
                  <c:v>41.89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76-4241-A4D7-80EAB33BE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50.14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76-4241-A4D7-80EAB33BE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95.32</c:v>
                </c:pt>
                <c:pt idx="2">
                  <c:v>97.09</c:v>
                </c:pt>
                <c:pt idx="3">
                  <c:v>96.97</c:v>
                </c:pt>
                <c:pt idx="4">
                  <c:v>97.2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8-4B70-B4AE-FC00350A1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84.98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C8-4B70-B4AE-FC00350A1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107.76</c:v>
                </c:pt>
                <c:pt idx="2">
                  <c:v>100.37</c:v>
                </c:pt>
                <c:pt idx="3">
                  <c:v>99.11</c:v>
                </c:pt>
                <c:pt idx="4">
                  <c:v>101.36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F1-453E-B617-535EC57AD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103.6</c:v>
                </c:pt>
                <c:pt idx="2">
                  <c:v>106.37</c:v>
                </c:pt>
                <c:pt idx="3">
                  <c:v>106.07</c:v>
                </c:pt>
                <c:pt idx="4">
                  <c:v>105.5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F1-453E-B617-535EC57AD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4.1500000000000004</c:v>
                </c:pt>
                <c:pt idx="2">
                  <c:v>7.59</c:v>
                </c:pt>
                <c:pt idx="3">
                  <c:v>10.41</c:v>
                </c:pt>
                <c:pt idx="4">
                  <c:v>13.71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76-4ADB-A987-9037715CC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23.06</c:v>
                </c:pt>
                <c:pt idx="2">
                  <c:v>20.34</c:v>
                </c:pt>
                <c:pt idx="3">
                  <c:v>21.85</c:v>
                </c:pt>
                <c:pt idx="4">
                  <c:v>25.19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76-4ADB-A987-9037715CC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EF-4C89-9CA6-818F3589B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EF-4C89-9CA6-818F3589B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F-417F-B1C5-927F70533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193.99</c:v>
                </c:pt>
                <c:pt idx="2">
                  <c:v>139.02000000000001</c:v>
                </c:pt>
                <c:pt idx="3">
                  <c:v>132.04</c:v>
                </c:pt>
                <c:pt idx="4">
                  <c:v>145.43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3F-417F-B1C5-927F70533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35.97</c:v>
                </c:pt>
                <c:pt idx="2">
                  <c:v>39.04</c:v>
                </c:pt>
                <c:pt idx="3">
                  <c:v>36.1</c:v>
                </c:pt>
                <c:pt idx="4">
                  <c:v>39.35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C1-4D5E-9902-6D8B3728A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26.99</c:v>
                </c:pt>
                <c:pt idx="2">
                  <c:v>29.13</c:v>
                </c:pt>
                <c:pt idx="3">
                  <c:v>35.69</c:v>
                </c:pt>
                <c:pt idx="4">
                  <c:v>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C1-4D5E-9902-6D8B3728A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6005.36</c:v>
                </c:pt>
                <c:pt idx="2">
                  <c:v>4948.91</c:v>
                </c:pt>
                <c:pt idx="3">
                  <c:v>4603.38</c:v>
                </c:pt>
                <c:pt idx="4">
                  <c:v>4046.74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4-4F1D-87D8-A9B7AC560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826.83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14-4F1D-87D8-A9B7AC560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26.25</c:v>
                </c:pt>
                <c:pt idx="2">
                  <c:v>44.21</c:v>
                </c:pt>
                <c:pt idx="3">
                  <c:v>36.19</c:v>
                </c:pt>
                <c:pt idx="4">
                  <c:v>39.18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4B-44B3-8954-F8EFB302D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57.31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4B-44B3-8954-F8EFB302D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501.74</c:v>
                </c:pt>
                <c:pt idx="2">
                  <c:v>303.38</c:v>
                </c:pt>
                <c:pt idx="3">
                  <c:v>373.81</c:v>
                </c:pt>
                <c:pt idx="4">
                  <c:v>344.09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8-4742-B119-F4128B0A1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273.52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78-4742-B119-F4128B0A1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Y11" zoomScale="120" zoomScaleNormal="120" workbookViewId="0">
      <selection activeCell="BH11" sqref="BH11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30" t="str">
        <f>データ!H6</f>
        <v>岩手県　遠野市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農業集落排水</v>
      </c>
      <c r="Q8" s="40"/>
      <c r="R8" s="40"/>
      <c r="S8" s="40"/>
      <c r="T8" s="40"/>
      <c r="U8" s="40"/>
      <c r="V8" s="40"/>
      <c r="W8" s="40" t="str">
        <f>データ!L6</f>
        <v>F2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25058</v>
      </c>
      <c r="AM8" s="42"/>
      <c r="AN8" s="42"/>
      <c r="AO8" s="42"/>
      <c r="AP8" s="42"/>
      <c r="AQ8" s="42"/>
      <c r="AR8" s="42"/>
      <c r="AS8" s="42"/>
      <c r="AT8" s="35">
        <f>データ!T6</f>
        <v>825.97</v>
      </c>
      <c r="AU8" s="35"/>
      <c r="AV8" s="35"/>
      <c r="AW8" s="35"/>
      <c r="AX8" s="35"/>
      <c r="AY8" s="35"/>
      <c r="AZ8" s="35"/>
      <c r="BA8" s="35"/>
      <c r="BB8" s="35">
        <f>データ!U6</f>
        <v>30.34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74.44</v>
      </c>
      <c r="J10" s="35"/>
      <c r="K10" s="35"/>
      <c r="L10" s="35"/>
      <c r="M10" s="35"/>
      <c r="N10" s="35"/>
      <c r="O10" s="35"/>
      <c r="P10" s="35">
        <f>データ!P6</f>
        <v>2.87</v>
      </c>
      <c r="Q10" s="35"/>
      <c r="R10" s="35"/>
      <c r="S10" s="35"/>
      <c r="T10" s="35"/>
      <c r="U10" s="35"/>
      <c r="V10" s="35"/>
      <c r="W10" s="35">
        <f>データ!Q6</f>
        <v>97.47</v>
      </c>
      <c r="X10" s="35"/>
      <c r="Y10" s="35"/>
      <c r="Z10" s="35"/>
      <c r="AA10" s="35"/>
      <c r="AB10" s="35"/>
      <c r="AC10" s="35"/>
      <c r="AD10" s="42">
        <f>データ!R6</f>
        <v>2612</v>
      </c>
      <c r="AE10" s="42"/>
      <c r="AF10" s="42"/>
      <c r="AG10" s="42"/>
      <c r="AH10" s="42"/>
      <c r="AI10" s="42"/>
      <c r="AJ10" s="42"/>
      <c r="AK10" s="2"/>
      <c r="AL10" s="42">
        <f>データ!V6</f>
        <v>714</v>
      </c>
      <c r="AM10" s="42"/>
      <c r="AN10" s="42"/>
      <c r="AO10" s="42"/>
      <c r="AP10" s="42"/>
      <c r="AQ10" s="42"/>
      <c r="AR10" s="42"/>
      <c r="AS10" s="42"/>
      <c r="AT10" s="35">
        <f>データ!W6</f>
        <v>0.35</v>
      </c>
      <c r="AU10" s="35"/>
      <c r="AV10" s="35"/>
      <c r="AW10" s="35"/>
      <c r="AX10" s="35"/>
      <c r="AY10" s="35"/>
      <c r="AZ10" s="35"/>
      <c r="BA10" s="35"/>
      <c r="BB10" s="35">
        <f>データ!X6</f>
        <v>2040</v>
      </c>
      <c r="BC10" s="35"/>
      <c r="BD10" s="35"/>
      <c r="BE10" s="35"/>
      <c r="BF10" s="35"/>
      <c r="BG10" s="35"/>
      <c r="BH10" s="35"/>
      <c r="BI10" s="35"/>
      <c r="BJ10" s="2"/>
      <c r="BK10" s="2"/>
      <c r="BL10" s="67" t="s">
        <v>22</v>
      </c>
      <c r="BM10" s="68"/>
      <c r="BN10" s="69" t="s">
        <v>23</v>
      </c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70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115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1" t="s">
        <v>113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/>
    </row>
    <row r="48" spans="1:78" ht="13.5" customHeight="1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/>
    </row>
    <row r="49" spans="1:78" ht="13.5" customHeight="1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3"/>
    </row>
    <row r="50" spans="1:78" ht="13.5" customHeight="1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3"/>
    </row>
    <row r="51" spans="1:78" ht="13.5" customHeight="1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3"/>
    </row>
    <row r="52" spans="1:78" ht="13.5" customHeight="1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3"/>
    </row>
    <row r="53" spans="1:78" ht="13.5" customHeight="1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/>
    </row>
    <row r="54" spans="1:78" ht="13.5" customHeight="1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</row>
    <row r="55" spans="1:78" ht="13.5" customHeight="1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3"/>
    </row>
    <row r="56" spans="1:78" ht="13.5" customHeight="1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3"/>
    </row>
    <row r="57" spans="1:78" ht="13.5" customHeight="1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3"/>
    </row>
    <row r="58" spans="1:78" ht="13.5" customHeight="1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3"/>
    </row>
    <row r="59" spans="1:78" ht="13.5" customHeight="1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3"/>
    </row>
    <row r="60" spans="1:78" ht="13.5" customHeight="1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3"/>
    </row>
    <row r="61" spans="1:78" ht="13.5" customHeight="1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3"/>
    </row>
    <row r="62" spans="1:78" ht="13.5" customHeight="1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3"/>
    </row>
    <row r="63" spans="1:78" ht="13.5" customHeight="1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</row>
    <row r="64" spans="1:78" ht="13.5" customHeight="1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1" t="s">
        <v>114</v>
      </c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3"/>
    </row>
    <row r="67" spans="1:78" ht="13.5" customHeight="1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1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3"/>
    </row>
    <row r="68" spans="1:78" ht="13.5" customHeight="1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1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3"/>
    </row>
    <row r="69" spans="1:78" ht="13.5" customHeight="1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1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3"/>
    </row>
    <row r="70" spans="1:78" ht="13.5" customHeight="1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1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3"/>
    </row>
    <row r="71" spans="1:78" ht="13.5" customHeight="1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1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3"/>
    </row>
    <row r="72" spans="1:78" ht="13.5" customHeight="1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1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3"/>
    </row>
    <row r="73" spans="1:78" ht="13.5" customHeight="1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1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/>
    </row>
    <row r="74" spans="1:78" ht="13.5" customHeight="1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1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3"/>
    </row>
    <row r="75" spans="1:78" ht="13.5" customHeight="1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3"/>
    </row>
    <row r="76" spans="1:78" ht="13.5" customHeight="1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1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3"/>
    </row>
    <row r="77" spans="1:78" ht="13.5" customHeight="1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1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3"/>
    </row>
    <row r="78" spans="1:78" ht="13.5" customHeight="1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1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3"/>
    </row>
    <row r="79" spans="1:78" ht="13.5" customHeight="1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3"/>
    </row>
    <row r="80" spans="1:78" ht="13.5" customHeight="1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1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3"/>
    </row>
    <row r="81" spans="1:78" ht="13.5" customHeight="1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1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3"/>
    </row>
    <row r="82" spans="1:78" ht="13.5" customHeight="1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6"/>
    </row>
    <row r="83" spans="1:78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>
      <c r="B85" s="12"/>
      <c r="C85" s="12"/>
      <c r="D85" s="12"/>
      <c r="E85" s="12" t="str">
        <f>データ!AI6</f>
        <v>【103.61】</v>
      </c>
      <c r="F85" s="12" t="str">
        <f>データ!AT6</f>
        <v>【133.62】</v>
      </c>
      <c r="G85" s="12" t="str">
        <f>データ!BE6</f>
        <v>【36.94】</v>
      </c>
      <c r="H85" s="12" t="str">
        <f>データ!BP6</f>
        <v>【809.19】</v>
      </c>
      <c r="I85" s="12" t="str">
        <f>データ!CA6</f>
        <v>【57.02】</v>
      </c>
      <c r="J85" s="12" t="str">
        <f>データ!CL6</f>
        <v>【273.68】</v>
      </c>
      <c r="K85" s="12" t="str">
        <f>データ!CW6</f>
        <v>【52.55】</v>
      </c>
      <c r="L85" s="12" t="str">
        <f>データ!DH6</f>
        <v>【87.30】</v>
      </c>
      <c r="M85" s="12" t="str">
        <f>データ!DS6</f>
        <v>【27.11】</v>
      </c>
      <c r="N85" s="12" t="str">
        <f>データ!ED6</f>
        <v>【0.00】</v>
      </c>
      <c r="O85" s="12" t="str">
        <f>データ!EO6</f>
        <v>【0.02】</v>
      </c>
    </row>
  </sheetData>
  <sheetProtection algorithmName="SHA-512" hashValue="JkA5JWPrIhWMlvzsSt8FZ0SLj2Y0bmIW+1cKijE0nq1HgVGo1OWU+jSHWOxpEUQ/AYSOfTlSzZUe39HNQJ300w==" saltValue="iZX5jJLfuHNRHa5qVQO6z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/>
  <cols>
    <col min="2" max="144" width="11.875" customWidth="1"/>
  </cols>
  <sheetData>
    <row r="1" spans="1:148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>
      <c r="A6" s="14" t="s">
        <v>95</v>
      </c>
      <c r="B6" s="19">
        <f>B7</f>
        <v>2022</v>
      </c>
      <c r="C6" s="19">
        <f t="shared" ref="C6:X6" si="3">C7</f>
        <v>32085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岩手県　遠野市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>
        <f t="shared" si="3"/>
        <v>74.44</v>
      </c>
      <c r="P6" s="20">
        <f t="shared" si="3"/>
        <v>2.87</v>
      </c>
      <c r="Q6" s="20">
        <f t="shared" si="3"/>
        <v>97.47</v>
      </c>
      <c r="R6" s="20">
        <f t="shared" si="3"/>
        <v>2612</v>
      </c>
      <c r="S6" s="20">
        <f t="shared" si="3"/>
        <v>25058</v>
      </c>
      <c r="T6" s="20">
        <f t="shared" si="3"/>
        <v>825.97</v>
      </c>
      <c r="U6" s="20">
        <f t="shared" si="3"/>
        <v>30.34</v>
      </c>
      <c r="V6" s="20">
        <f t="shared" si="3"/>
        <v>714</v>
      </c>
      <c r="W6" s="20">
        <f t="shared" si="3"/>
        <v>0.35</v>
      </c>
      <c r="X6" s="20">
        <f t="shared" si="3"/>
        <v>2040</v>
      </c>
      <c r="Y6" s="21" t="str">
        <f>IF(Y7="",NA(),Y7)</f>
        <v>-</v>
      </c>
      <c r="Z6" s="21">
        <f t="shared" ref="Z6:AH6" si="4">IF(Z7="",NA(),Z7)</f>
        <v>107.76</v>
      </c>
      <c r="AA6" s="21">
        <f t="shared" si="4"/>
        <v>100.37</v>
      </c>
      <c r="AB6" s="21">
        <f t="shared" si="4"/>
        <v>99.11</v>
      </c>
      <c r="AC6" s="21">
        <f t="shared" si="4"/>
        <v>101.36</v>
      </c>
      <c r="AD6" s="21" t="str">
        <f t="shared" si="4"/>
        <v>-</v>
      </c>
      <c r="AE6" s="21">
        <f t="shared" si="4"/>
        <v>103.6</v>
      </c>
      <c r="AF6" s="21">
        <f t="shared" si="4"/>
        <v>106.37</v>
      </c>
      <c r="AG6" s="21">
        <f t="shared" si="4"/>
        <v>106.07</v>
      </c>
      <c r="AH6" s="21">
        <f t="shared" si="4"/>
        <v>105.5</v>
      </c>
      <c r="AI6" s="20" t="str">
        <f>IF(AI7="","",IF(AI7="-","【-】","【"&amp;SUBSTITUTE(TEXT(AI7,"#,##0.00"),"-","△")&amp;"】"))</f>
        <v>【103.61】</v>
      </c>
      <c r="AJ6" s="21" t="str">
        <f>IF(AJ7="",NA(),AJ7)</f>
        <v>-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>
        <f t="shared" si="5"/>
        <v>193.99</v>
      </c>
      <c r="AQ6" s="21">
        <f t="shared" si="5"/>
        <v>139.02000000000001</v>
      </c>
      <c r="AR6" s="21">
        <f t="shared" si="5"/>
        <v>132.04</v>
      </c>
      <c r="AS6" s="21">
        <f t="shared" si="5"/>
        <v>145.43</v>
      </c>
      <c r="AT6" s="20" t="str">
        <f>IF(AT7="","",IF(AT7="-","【-】","【"&amp;SUBSTITUTE(TEXT(AT7,"#,##0.00"),"-","△")&amp;"】"))</f>
        <v>【133.62】</v>
      </c>
      <c r="AU6" s="21" t="str">
        <f>IF(AU7="",NA(),AU7)</f>
        <v>-</v>
      </c>
      <c r="AV6" s="21">
        <f t="shared" ref="AV6:BD6" si="6">IF(AV7="",NA(),AV7)</f>
        <v>35.97</v>
      </c>
      <c r="AW6" s="21">
        <f t="shared" si="6"/>
        <v>39.04</v>
      </c>
      <c r="AX6" s="21">
        <f t="shared" si="6"/>
        <v>36.1</v>
      </c>
      <c r="AY6" s="21">
        <f t="shared" si="6"/>
        <v>39.35</v>
      </c>
      <c r="AZ6" s="21" t="str">
        <f t="shared" si="6"/>
        <v>-</v>
      </c>
      <c r="BA6" s="21">
        <f t="shared" si="6"/>
        <v>26.99</v>
      </c>
      <c r="BB6" s="21">
        <f t="shared" si="6"/>
        <v>29.13</v>
      </c>
      <c r="BC6" s="21">
        <f t="shared" si="6"/>
        <v>35.69</v>
      </c>
      <c r="BD6" s="21">
        <f t="shared" si="6"/>
        <v>38.4</v>
      </c>
      <c r="BE6" s="20" t="str">
        <f>IF(BE7="","",IF(BE7="-","【-】","【"&amp;SUBSTITUTE(TEXT(BE7,"#,##0.00"),"-","△")&amp;"】"))</f>
        <v>【36.94】</v>
      </c>
      <c r="BF6" s="21" t="str">
        <f>IF(BF7="",NA(),BF7)</f>
        <v>-</v>
      </c>
      <c r="BG6" s="21">
        <f t="shared" ref="BG6:BO6" si="7">IF(BG7="",NA(),BG7)</f>
        <v>6005.36</v>
      </c>
      <c r="BH6" s="21">
        <f t="shared" si="7"/>
        <v>4948.91</v>
      </c>
      <c r="BI6" s="21">
        <f t="shared" si="7"/>
        <v>4603.38</v>
      </c>
      <c r="BJ6" s="21">
        <f t="shared" si="7"/>
        <v>4046.74</v>
      </c>
      <c r="BK6" s="21" t="str">
        <f t="shared" si="7"/>
        <v>-</v>
      </c>
      <c r="BL6" s="21">
        <f t="shared" si="7"/>
        <v>826.83</v>
      </c>
      <c r="BM6" s="21">
        <f t="shared" si="7"/>
        <v>867.83</v>
      </c>
      <c r="BN6" s="21">
        <f t="shared" si="7"/>
        <v>791.76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 t="str">
        <f>IF(BQ7="",NA(),BQ7)</f>
        <v>-</v>
      </c>
      <c r="BR6" s="21">
        <f t="shared" ref="BR6:BZ6" si="8">IF(BR7="",NA(),BR7)</f>
        <v>26.25</v>
      </c>
      <c r="BS6" s="21">
        <f t="shared" si="8"/>
        <v>44.21</v>
      </c>
      <c r="BT6" s="21">
        <f t="shared" si="8"/>
        <v>36.19</v>
      </c>
      <c r="BU6" s="21">
        <f t="shared" si="8"/>
        <v>39.18</v>
      </c>
      <c r="BV6" s="21" t="str">
        <f t="shared" si="8"/>
        <v>-</v>
      </c>
      <c r="BW6" s="21">
        <f t="shared" si="8"/>
        <v>57.31</v>
      </c>
      <c r="BX6" s="21">
        <f t="shared" si="8"/>
        <v>57.08</v>
      </c>
      <c r="BY6" s="21">
        <f t="shared" si="8"/>
        <v>56.26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 t="str">
        <f>IF(CB7="",NA(),CB7)</f>
        <v>-</v>
      </c>
      <c r="CC6" s="21">
        <f t="shared" ref="CC6:CK6" si="9">IF(CC7="",NA(),CC7)</f>
        <v>501.74</v>
      </c>
      <c r="CD6" s="21">
        <f t="shared" si="9"/>
        <v>303.38</v>
      </c>
      <c r="CE6" s="21">
        <f t="shared" si="9"/>
        <v>373.81</v>
      </c>
      <c r="CF6" s="21">
        <f t="shared" si="9"/>
        <v>344.09</v>
      </c>
      <c r="CG6" s="21" t="str">
        <f t="shared" si="9"/>
        <v>-</v>
      </c>
      <c r="CH6" s="21">
        <f t="shared" si="9"/>
        <v>273.52</v>
      </c>
      <c r="CI6" s="21">
        <f t="shared" si="9"/>
        <v>274.99</v>
      </c>
      <c r="CJ6" s="21">
        <f t="shared" si="9"/>
        <v>282.08999999999997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 t="str">
        <f>IF(CM7="",NA(),CM7)</f>
        <v>-</v>
      </c>
      <c r="CN6" s="21">
        <f t="shared" ref="CN6:CV6" si="10">IF(CN7="",NA(),CN7)</f>
        <v>43.95</v>
      </c>
      <c r="CO6" s="21">
        <f t="shared" si="10"/>
        <v>46.31</v>
      </c>
      <c r="CP6" s="21">
        <f t="shared" si="10"/>
        <v>43.66</v>
      </c>
      <c r="CQ6" s="21">
        <f t="shared" si="10"/>
        <v>41.89</v>
      </c>
      <c r="CR6" s="21" t="str">
        <f t="shared" si="10"/>
        <v>-</v>
      </c>
      <c r="CS6" s="21">
        <f t="shared" si="10"/>
        <v>50.14</v>
      </c>
      <c r="CT6" s="21">
        <f t="shared" si="10"/>
        <v>54.83</v>
      </c>
      <c r="CU6" s="21">
        <f t="shared" si="10"/>
        <v>66.53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 t="str">
        <f>IF(CX7="",NA(),CX7)</f>
        <v>-</v>
      </c>
      <c r="CY6" s="21">
        <f t="shared" ref="CY6:DG6" si="11">IF(CY7="",NA(),CY7)</f>
        <v>95.32</v>
      </c>
      <c r="CZ6" s="21">
        <f t="shared" si="11"/>
        <v>97.09</v>
      </c>
      <c r="DA6" s="21">
        <f t="shared" si="11"/>
        <v>96.97</v>
      </c>
      <c r="DB6" s="21">
        <f t="shared" si="11"/>
        <v>97.2</v>
      </c>
      <c r="DC6" s="21" t="str">
        <f t="shared" si="11"/>
        <v>-</v>
      </c>
      <c r="DD6" s="21">
        <f t="shared" si="11"/>
        <v>84.98</v>
      </c>
      <c r="DE6" s="21">
        <f t="shared" si="11"/>
        <v>84.7</v>
      </c>
      <c r="DF6" s="21">
        <f t="shared" si="11"/>
        <v>84.67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1" t="str">
        <f>IF(DI7="",NA(),DI7)</f>
        <v>-</v>
      </c>
      <c r="DJ6" s="21">
        <f t="shared" ref="DJ6:DR6" si="12">IF(DJ7="",NA(),DJ7)</f>
        <v>4.1500000000000004</v>
      </c>
      <c r="DK6" s="21">
        <f t="shared" si="12"/>
        <v>7.59</v>
      </c>
      <c r="DL6" s="21">
        <f t="shared" si="12"/>
        <v>10.41</v>
      </c>
      <c r="DM6" s="21">
        <f t="shared" si="12"/>
        <v>13.71</v>
      </c>
      <c r="DN6" s="21" t="str">
        <f t="shared" si="12"/>
        <v>-</v>
      </c>
      <c r="DO6" s="21">
        <f t="shared" si="12"/>
        <v>23.06</v>
      </c>
      <c r="DP6" s="21">
        <f t="shared" si="12"/>
        <v>20.34</v>
      </c>
      <c r="DQ6" s="21">
        <f t="shared" si="12"/>
        <v>21.85</v>
      </c>
      <c r="DR6" s="21">
        <f t="shared" si="12"/>
        <v>25.19</v>
      </c>
      <c r="DS6" s="20" t="str">
        <f>IF(DS7="","",IF(DS7="-","【-】","【"&amp;SUBSTITUTE(TEXT(DS7,"#,##0.00"),"-","△")&amp;"】"))</f>
        <v>【27.11】</v>
      </c>
      <c r="DT6" s="21" t="str">
        <f>IF(DT7="",NA(),DT7)</f>
        <v>-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0">
        <f t="shared" si="13"/>
        <v>0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>
        <f t="shared" si="14"/>
        <v>0.02</v>
      </c>
      <c r="EL6" s="21">
        <f t="shared" si="14"/>
        <v>0.25</v>
      </c>
      <c r="EM6" s="21">
        <f t="shared" si="14"/>
        <v>0.05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8" s="22" customFormat="1">
      <c r="A7" s="14"/>
      <c r="B7" s="23">
        <v>2022</v>
      </c>
      <c r="C7" s="23">
        <v>32085</v>
      </c>
      <c r="D7" s="23">
        <v>46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74.44</v>
      </c>
      <c r="P7" s="24">
        <v>2.87</v>
      </c>
      <c r="Q7" s="24">
        <v>97.47</v>
      </c>
      <c r="R7" s="24">
        <v>2612</v>
      </c>
      <c r="S7" s="24">
        <v>25058</v>
      </c>
      <c r="T7" s="24">
        <v>825.97</v>
      </c>
      <c r="U7" s="24">
        <v>30.34</v>
      </c>
      <c r="V7" s="24">
        <v>714</v>
      </c>
      <c r="W7" s="24">
        <v>0.35</v>
      </c>
      <c r="X7" s="24">
        <v>2040</v>
      </c>
      <c r="Y7" s="24" t="s">
        <v>102</v>
      </c>
      <c r="Z7" s="24">
        <v>107.76</v>
      </c>
      <c r="AA7" s="24">
        <v>100.37</v>
      </c>
      <c r="AB7" s="24">
        <v>99.11</v>
      </c>
      <c r="AC7" s="24">
        <v>101.36</v>
      </c>
      <c r="AD7" s="24" t="s">
        <v>102</v>
      </c>
      <c r="AE7" s="24">
        <v>103.6</v>
      </c>
      <c r="AF7" s="24">
        <v>106.37</v>
      </c>
      <c r="AG7" s="24">
        <v>106.07</v>
      </c>
      <c r="AH7" s="24">
        <v>105.5</v>
      </c>
      <c r="AI7" s="24">
        <v>103.61</v>
      </c>
      <c r="AJ7" s="24" t="s">
        <v>102</v>
      </c>
      <c r="AK7" s="24">
        <v>0</v>
      </c>
      <c r="AL7" s="24">
        <v>0</v>
      </c>
      <c r="AM7" s="24">
        <v>0</v>
      </c>
      <c r="AN7" s="24">
        <v>0</v>
      </c>
      <c r="AO7" s="24" t="s">
        <v>102</v>
      </c>
      <c r="AP7" s="24">
        <v>193.99</v>
      </c>
      <c r="AQ7" s="24">
        <v>139.02000000000001</v>
      </c>
      <c r="AR7" s="24">
        <v>132.04</v>
      </c>
      <c r="AS7" s="24">
        <v>145.43</v>
      </c>
      <c r="AT7" s="24">
        <v>133.62</v>
      </c>
      <c r="AU7" s="24" t="s">
        <v>102</v>
      </c>
      <c r="AV7" s="24">
        <v>35.97</v>
      </c>
      <c r="AW7" s="24">
        <v>39.04</v>
      </c>
      <c r="AX7" s="24">
        <v>36.1</v>
      </c>
      <c r="AY7" s="24">
        <v>39.35</v>
      </c>
      <c r="AZ7" s="24" t="s">
        <v>102</v>
      </c>
      <c r="BA7" s="24">
        <v>26.99</v>
      </c>
      <c r="BB7" s="24">
        <v>29.13</v>
      </c>
      <c r="BC7" s="24">
        <v>35.69</v>
      </c>
      <c r="BD7" s="24">
        <v>38.4</v>
      </c>
      <c r="BE7" s="24">
        <v>36.94</v>
      </c>
      <c r="BF7" s="24" t="s">
        <v>102</v>
      </c>
      <c r="BG7" s="24">
        <v>6005.36</v>
      </c>
      <c r="BH7" s="24">
        <v>4948.91</v>
      </c>
      <c r="BI7" s="24">
        <v>4603.38</v>
      </c>
      <c r="BJ7" s="24">
        <v>4046.74</v>
      </c>
      <c r="BK7" s="24" t="s">
        <v>102</v>
      </c>
      <c r="BL7" s="24">
        <v>826.83</v>
      </c>
      <c r="BM7" s="24">
        <v>867.83</v>
      </c>
      <c r="BN7" s="24">
        <v>791.76</v>
      </c>
      <c r="BO7" s="24">
        <v>900.82</v>
      </c>
      <c r="BP7" s="24">
        <v>809.19</v>
      </c>
      <c r="BQ7" s="24" t="s">
        <v>102</v>
      </c>
      <c r="BR7" s="24">
        <v>26.25</v>
      </c>
      <c r="BS7" s="24">
        <v>44.21</v>
      </c>
      <c r="BT7" s="24">
        <v>36.19</v>
      </c>
      <c r="BU7" s="24">
        <v>39.18</v>
      </c>
      <c r="BV7" s="24" t="s">
        <v>102</v>
      </c>
      <c r="BW7" s="24">
        <v>57.31</v>
      </c>
      <c r="BX7" s="24">
        <v>57.08</v>
      </c>
      <c r="BY7" s="24">
        <v>56.26</v>
      </c>
      <c r="BZ7" s="24">
        <v>52.94</v>
      </c>
      <c r="CA7" s="24">
        <v>57.02</v>
      </c>
      <c r="CB7" s="24" t="s">
        <v>102</v>
      </c>
      <c r="CC7" s="24">
        <v>501.74</v>
      </c>
      <c r="CD7" s="24">
        <v>303.38</v>
      </c>
      <c r="CE7" s="24">
        <v>373.81</v>
      </c>
      <c r="CF7" s="24">
        <v>344.09</v>
      </c>
      <c r="CG7" s="24" t="s">
        <v>102</v>
      </c>
      <c r="CH7" s="24">
        <v>273.52</v>
      </c>
      <c r="CI7" s="24">
        <v>274.99</v>
      </c>
      <c r="CJ7" s="24">
        <v>282.08999999999997</v>
      </c>
      <c r="CK7" s="24">
        <v>303.27999999999997</v>
      </c>
      <c r="CL7" s="24">
        <v>273.68</v>
      </c>
      <c r="CM7" s="24" t="s">
        <v>102</v>
      </c>
      <c r="CN7" s="24">
        <v>43.95</v>
      </c>
      <c r="CO7" s="24">
        <v>46.31</v>
      </c>
      <c r="CP7" s="24">
        <v>43.66</v>
      </c>
      <c r="CQ7" s="24">
        <v>41.89</v>
      </c>
      <c r="CR7" s="24" t="s">
        <v>102</v>
      </c>
      <c r="CS7" s="24">
        <v>50.14</v>
      </c>
      <c r="CT7" s="24">
        <v>54.83</v>
      </c>
      <c r="CU7" s="24">
        <v>66.53</v>
      </c>
      <c r="CV7" s="24">
        <v>52.35</v>
      </c>
      <c r="CW7" s="24">
        <v>52.55</v>
      </c>
      <c r="CX7" s="24" t="s">
        <v>102</v>
      </c>
      <c r="CY7" s="24">
        <v>95.32</v>
      </c>
      <c r="CZ7" s="24">
        <v>97.09</v>
      </c>
      <c r="DA7" s="24">
        <v>96.97</v>
      </c>
      <c r="DB7" s="24">
        <v>97.2</v>
      </c>
      <c r="DC7" s="24" t="s">
        <v>102</v>
      </c>
      <c r="DD7" s="24">
        <v>84.98</v>
      </c>
      <c r="DE7" s="24">
        <v>84.7</v>
      </c>
      <c r="DF7" s="24">
        <v>84.67</v>
      </c>
      <c r="DG7" s="24">
        <v>84.39</v>
      </c>
      <c r="DH7" s="24">
        <v>87.3</v>
      </c>
      <c r="DI7" s="24" t="s">
        <v>102</v>
      </c>
      <c r="DJ7" s="24">
        <v>4.1500000000000004</v>
      </c>
      <c r="DK7" s="24">
        <v>7.59</v>
      </c>
      <c r="DL7" s="24">
        <v>10.41</v>
      </c>
      <c r="DM7" s="24">
        <v>13.71</v>
      </c>
      <c r="DN7" s="24" t="s">
        <v>102</v>
      </c>
      <c r="DO7" s="24">
        <v>23.06</v>
      </c>
      <c r="DP7" s="24">
        <v>20.34</v>
      </c>
      <c r="DQ7" s="24">
        <v>21.85</v>
      </c>
      <c r="DR7" s="24">
        <v>25.19</v>
      </c>
      <c r="DS7" s="24">
        <v>27.11</v>
      </c>
      <c r="DT7" s="24" t="s">
        <v>102</v>
      </c>
      <c r="DU7" s="24">
        <v>0</v>
      </c>
      <c r="DV7" s="24">
        <v>0</v>
      </c>
      <c r="DW7" s="24">
        <v>0</v>
      </c>
      <c r="DX7" s="24">
        <v>0</v>
      </c>
      <c r="DY7" s="24" t="s">
        <v>102</v>
      </c>
      <c r="DZ7" s="24">
        <v>0</v>
      </c>
      <c r="EA7" s="24">
        <v>0</v>
      </c>
      <c r="EB7" s="24">
        <v>0</v>
      </c>
      <c r="EC7" s="24">
        <v>0</v>
      </c>
      <c r="ED7" s="24">
        <v>0</v>
      </c>
      <c r="EE7" s="24" t="s">
        <v>102</v>
      </c>
      <c r="EF7" s="24">
        <v>0</v>
      </c>
      <c r="EG7" s="24">
        <v>0</v>
      </c>
      <c r="EH7" s="24">
        <v>0</v>
      </c>
      <c r="EI7" s="24">
        <v>0</v>
      </c>
      <c r="EJ7" s="24" t="s">
        <v>102</v>
      </c>
      <c r="EK7" s="24">
        <v>0.02</v>
      </c>
      <c r="EL7" s="24">
        <v>0.25</v>
      </c>
      <c r="EM7" s="24">
        <v>0.05</v>
      </c>
      <c r="EN7" s="24">
        <v>0.03</v>
      </c>
      <c r="EO7" s="24">
        <v>0.02</v>
      </c>
    </row>
    <row r="8" spans="1:148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>
  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>
  </dc:subject>
  <dc:creator>公営企業課</dc:creator>
  <cp:keywords>
  </cp:keywords>
  <dc:description>
  </dc:description>
  <cp:lastModifiedBy>099969</cp:lastModifiedBy>
  <cp:lastPrinted>2024-01-30T08:12:50Z</cp:lastPrinted>
  <dcterms:created xsi:type="dcterms:W3CDTF">2023-12-12T00:59:39Z</dcterms:created>
  <dcterms:modified xsi:type="dcterms:W3CDTF">2024-01-30T08:13:07Z</dcterms:modified>
  <cp:category>
  </cp:category>
</cp:coreProperties>
</file>