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\\tono-bunsyo2018\tono-city\07_環境整備部2018\06_上下水道課\06_下水道係\業務\08_決算\公営企業に係る「経営比較分析表」の分析等について\Ｒ５（Ｒ４決算）\下水道【経営比較分析表】2022_032085_46_1718\"/>
    </mc:Choice>
  </mc:AlternateContent>
  <xr:revisionPtr revIDLastSave="0" documentId="13_ncr:1_{BE8EB764-A686-41B8-B12B-23EB1066D132}" xr6:coauthVersionLast="36" xr6:coauthVersionMax="36" xr10:uidLastSave="{00000000-0000-0000-0000-000000000000}"/>
  <workbookProtection workbookAlgorithmName="SHA-512" workbookHashValue="/rpmi2h/pvP2rv24agJrZz/H4XhoR1rC7PrkUMv2oph42SkZKexJ9TpZ9RhvI2SGYb1HIIKlMHC8yZUVAJLraA==" workbookSaltValue="U4W1dfC4GmfnFXoRduHQRw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L6" i="5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H85" i="4"/>
  <c r="G85" i="4"/>
  <c r="E85" i="4"/>
  <c r="BB10" i="4"/>
  <c r="BB8" i="4"/>
  <c r="AT8" i="4"/>
  <c r="AL8" i="4"/>
  <c r="AD8" i="4"/>
  <c r="W8" i="4"/>
</calcChain>
</file>

<file path=xl/sharedStrings.xml><?xml version="1.0" encoding="utf-8"?>
<sst xmlns="http://schemas.openxmlformats.org/spreadsheetml/2006/main" count="253" uniqueCount="116">
  <si>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</si>
  <si>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</si>
  <si>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</si>
  <si>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</si>
  <si>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</si>
  <si>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</si>
  <si>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</si>
  <si>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</si>
  <si>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</si>
  <si>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</si>
  <si>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</si>
  <si>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</si>
  <si>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</si>
  <si>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</si>
  <si>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</si>
  <si>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</si>
  <si>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</si>
  <si>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</si>
  <si>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</si>
  <si>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</si>
  <si>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</si>
  <si>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</si>
  <si>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</si>
  <si>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</si>
  <si>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</si>
  <si>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</si>
  <si>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</si>
  <si>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</si>
  <si>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</si>
  <si>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</si>
  <si>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</si>
  <si>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</si>
  <si>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</si>
  <si>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</si>
  <si>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</si>
  <si>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</si>
  <si>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</si>
  <si>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</si>
  <si>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</si>
  <si>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</si>
  <si>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</si>
  <si>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</si>
  <si>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</si>
  <si>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</si>
  <si>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</si>
  <si>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</si>
  <si>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</si>
  <si>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</si>
  <si>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</si>
  <si>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</si>
  <si>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</si>
  <si>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</si>
  <si>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</si>
  <si>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</si>
  <si>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</si>
  <si>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</si>
  <si>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</si>
  <si>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</si>
  <si>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</si>
  <si>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</si>
  <si>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</si>
  <si>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</si>
  <si>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</si>
  <si>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</si>
  <si>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</si>
  <si>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</si>
  <si>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</si>
  <si>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</si>
  <si>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</si>
  <si>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</si>
  <si>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</si>
  <si>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</si>
  <si>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</si>
  <si>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</si>
  <si>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</si>
  <si>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</si>
  <si>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</si>
  <si>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</si>
  <si>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</si>
  <si>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</si>
  <si>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</si>
  <si>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</si>
  <si>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</si>
  <si>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</si>
  <si>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</si>
  <si>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</si>
  <si>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</si>
  <si>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</si>
  <si>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</si>
  <si>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</si>
  <si>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</si>
  <si>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</si>
  <si>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</si>
  <si>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</si>
  <si>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</si>
  <si>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</si>
  <si>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遠野市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</si>
  <si>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</si>
  <si>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</si>
  <si>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</si>
  <si>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</si>
  <si>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</si>
  <si>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</si>
  <si>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</si>
  <si>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</si>
  <si>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</si>
  <si>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</si>
  <si>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</si>
  <si>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</si>
  <si>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</si>
  <si>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</si>
  <si>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</si>
  <si>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</si>
  <si>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①経常収支比率は100％を下回っており、一般会計　
　からの繰入金に頼らざるを得ない状況であること
　から、使用料体系の見直しを行う。
②累積欠損金は発生していない。
③流動比率は類似団体の平均値を上回り、100％に
　近い数値となっているが、今後想定される施設改
　の築更新に備え、引き続き計画的な資金確保が必
　要である。
④施設整備が概ね完了しているため、建設改良費に
　対する企業債残高は年々減少しているが、今後施
　設の改築更新が想定されるため、効率的かつ効果
　的な改築更新計画を立案することが必要である。
⑤経費回収率は類似団体平均値を下回っており、汚
　水処理に必要な経費を使用料収益で賄うことが
　できていない状況であることから、経費削減に努
　めるとともに、使用料体系の見直しを行う。
⑥汚水処理原価は類似団体平均値を上回っているこ
　とから、経費削減に努めるとともに、未水洗化世
　帯に対する接続勧奨に努めていく。
⑦施設利用率は、類似団体平均値を下回っているた
　め、設備更新の際にはダウンサイジング等の検討　　
　が必要である。
⑧水洗化率は、類似団体平均を下回っている。今後
　も、未水洗化世帯に対する接続勧奨に努めてい
  く。</t>
    <rPh sb="13" eb="15">
      <t>シタマワ</t>
    </rPh>
    <rPh sb="64" eb="65">
      <t>オコナ</t>
    </rPh>
    <rPh sb="87" eb="89">
      <t>コンゴ</t>
    </rPh>
    <rPh sb="89" eb="91">
      <t>ソウテイ</t>
    </rPh>
    <rPh sb="94" eb="96">
      <t>シセツ</t>
    </rPh>
    <rPh sb="96" eb="100">
      <t>カイチクコウシン</t>
    </rPh>
    <rPh sb="107" eb="108">
      <t>チカ</t>
    </rPh>
    <rPh sb="111" eb="113">
      <t>スウチ</t>
    </rPh>
    <rPh sb="226" eb="227">
      <t>チ</t>
    </rPh>
    <rPh sb="326" eb="327">
      <t>チ</t>
    </rPh>
    <rPh sb="328" eb="330">
      <t>ウワマワ</t>
    </rPh>
    <rPh sb="349" eb="350">
      <t>オコナ</t>
    </rPh>
    <rPh sb="385" eb="386">
      <t>チ</t>
    </rPh>
    <rPh sb="396" eb="399">
      <t>スイセンカ</t>
    </rPh>
    <rPh sb="407" eb="409">
      <t>セツゾク</t>
    </rPh>
    <rPh sb="409" eb="411">
      <t>カンショウ</t>
    </rPh>
    <rPh sb="413" eb="414">
      <t>トウ</t>
    </rPh>
    <rPh sb="434" eb="438">
      <t>ルイジダンタイ</t>
    </rPh>
    <rPh sb="450" eb="452">
      <t>コンゴ</t>
    </rPh>
    <rPh sb="457" eb="460">
      <t>スイセンカ</t>
    </rPh>
    <phoneticPr fontId="15"/>
  </si>
  <si>
    <t>　管渠施設は比較的新しいため、現在は大規模な更新投資は予定していない。
　耐用年数を経過した資産については、ストックマネジメント計画に基づき、国の補助制度を活用し、計画的に更新を進めていく。</t>
    <phoneticPr fontId="4"/>
  </si>
  <si>
    <t xml:space="preserve">　使用料収益で経費を賄うことができておらず、今後も人口減少に伴い、さらなる使用料収益の減少が予想されることから、使用料体系の見直しをはじめ、経営改善に向けた具体的な取組を行っていく。
　また、未水洗化世帯に対し、接続勧奨文書及びリーフレットを配布するなど、水洗化率の向上にも努めていく。
</t>
    <rPh sb="22" eb="24">
      <t>コンゴ</t>
    </rPh>
    <rPh sb="25" eb="27">
      <t>ジンコウ</t>
    </rPh>
    <rPh sb="27" eb="29">
      <t>ゲンショウ</t>
    </rPh>
    <rPh sb="30" eb="31">
      <t>トモナ</t>
    </rPh>
    <rPh sb="37" eb="40">
      <t>シヨウリョウ</t>
    </rPh>
    <rPh sb="40" eb="42">
      <t>シュウエキ</t>
    </rPh>
    <rPh sb="43" eb="45">
      <t>ゲンショウ</t>
    </rPh>
    <rPh sb="46" eb="48">
      <t>ヨソウ</t>
    </rPh>
    <rPh sb="56" eb="59">
      <t>シヨウリョウ</t>
    </rPh>
    <rPh sb="59" eb="61">
      <t>タイケイ</t>
    </rPh>
    <rPh sb="62" eb="64">
      <t>ミナオ</t>
    </rPh>
    <rPh sb="78" eb="81">
      <t>グタイテキ</t>
    </rPh>
    <rPh sb="96" eb="97">
      <t>ミ</t>
    </rPh>
    <rPh sb="97" eb="100">
      <t>スイセンカ</t>
    </rPh>
    <rPh sb="100" eb="102">
      <t>セタイ</t>
    </rPh>
    <rPh sb="103" eb="104">
      <t>タイ</t>
    </rPh>
    <rPh sb="106" eb="112">
      <t>セツゾクカンショウブンショ</t>
    </rPh>
    <rPh sb="121" eb="123">
      <t>ハイフ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</si>
</sst>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5"/>
      <color theme="3"/>
      <name val="Yu Gothic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4-4D11-92BA-045651223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44-4D11-92BA-0456512235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25.56</c:v>
                </c:pt>
                <c:pt idx="2">
                  <c:v>25.67</c:v>
                </c:pt>
                <c:pt idx="3">
                  <c:v>24.67</c:v>
                </c:pt>
                <c:pt idx="4">
                  <c:v>23.89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0-4382-B214-4468D9FE7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20-4382-B214-4468D9FE7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69.52</c:v>
                </c:pt>
                <c:pt idx="2">
                  <c:v>71.400000000000006</c:v>
                </c:pt>
                <c:pt idx="3">
                  <c:v>71.09</c:v>
                </c:pt>
                <c:pt idx="4">
                  <c:v>71.430000000000007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4-4ECE-B17F-E0B9DDA28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14-4ECE-B17F-E0B9DDA28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105.62</c:v>
                </c:pt>
                <c:pt idx="2">
                  <c:v>98.37</c:v>
                </c:pt>
                <c:pt idx="3">
                  <c:v>104.24</c:v>
                </c:pt>
                <c:pt idx="4">
                  <c:v>94.64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1-4F14-8FA8-8F0582D37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102.73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71-4F14-8FA8-8F0582D37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4.87</c:v>
                </c:pt>
                <c:pt idx="2">
                  <c:v>9.66</c:v>
                </c:pt>
                <c:pt idx="3">
                  <c:v>14.21</c:v>
                </c:pt>
                <c:pt idx="4">
                  <c:v>17.37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7-4F19-B832-120FCCAA8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24.68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7-4F19-B832-120FCCAA8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0-44F6-A682-FAF9EE345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8.6199999999999992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60-44F6-A682-FAF9EE345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3-4592-A303-CC739DED2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94.97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3-4592-A303-CC739DED2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56.22</c:v>
                </c:pt>
                <c:pt idx="2">
                  <c:v>78.39</c:v>
                </c:pt>
                <c:pt idx="3">
                  <c:v>105.28</c:v>
                </c:pt>
                <c:pt idx="4">
                  <c:v>99.8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9-4D72-BD06-4C6F0960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47.72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9-4D72-BD06-4C6F0960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4271.96</c:v>
                </c:pt>
                <c:pt idx="2">
                  <c:v>3225.74</c:v>
                </c:pt>
                <c:pt idx="3">
                  <c:v>2918.48</c:v>
                </c:pt>
                <c:pt idx="4">
                  <c:v>2628.73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A5-46B1-91EC-40C9F5A5B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A5-46B1-91EC-40C9F5A5B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55.9</c:v>
                </c:pt>
                <c:pt idx="2">
                  <c:v>49.49</c:v>
                </c:pt>
                <c:pt idx="3">
                  <c:v>53.27</c:v>
                </c:pt>
                <c:pt idx="4">
                  <c:v>43.04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08-4BFE-AB02-1A43A66D6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08-4BFE-AB02-1A43A66D6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255.52</c:v>
                </c:pt>
                <c:pt idx="2">
                  <c:v>287.43</c:v>
                </c:pt>
                <c:pt idx="3">
                  <c:v>268.76</c:v>
                </c:pt>
                <c:pt idx="4">
                  <c:v>334.57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53-41F5-8683-91D47CB24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53-41F5-8683-91D47CB24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9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30" t="str">
        <f>データ!H6</f>
        <v>岩手県　遠野市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特定環境保全公共下水道</v>
      </c>
      <c r="Q8" s="40"/>
      <c r="R8" s="40"/>
      <c r="S8" s="40"/>
      <c r="T8" s="40"/>
      <c r="U8" s="40"/>
      <c r="V8" s="40"/>
      <c r="W8" s="40" t="str">
        <f>データ!L6</f>
        <v>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25058</v>
      </c>
      <c r="AM8" s="42"/>
      <c r="AN8" s="42"/>
      <c r="AO8" s="42"/>
      <c r="AP8" s="42"/>
      <c r="AQ8" s="42"/>
      <c r="AR8" s="42"/>
      <c r="AS8" s="42"/>
      <c r="AT8" s="35">
        <f>データ!T6</f>
        <v>825.97</v>
      </c>
      <c r="AU8" s="35"/>
      <c r="AV8" s="35"/>
      <c r="AW8" s="35"/>
      <c r="AX8" s="35"/>
      <c r="AY8" s="35"/>
      <c r="AZ8" s="35"/>
      <c r="BA8" s="35"/>
      <c r="BB8" s="35">
        <f>データ!U6</f>
        <v>30.34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70.38</v>
      </c>
      <c r="J10" s="35"/>
      <c r="K10" s="35"/>
      <c r="L10" s="35"/>
      <c r="M10" s="35"/>
      <c r="N10" s="35"/>
      <c r="O10" s="35"/>
      <c r="P10" s="35">
        <f>データ!P6</f>
        <v>3.71</v>
      </c>
      <c r="Q10" s="35"/>
      <c r="R10" s="35"/>
      <c r="S10" s="35"/>
      <c r="T10" s="35"/>
      <c r="U10" s="35"/>
      <c r="V10" s="35"/>
      <c r="W10" s="35">
        <f>データ!Q6</f>
        <v>98.98</v>
      </c>
      <c r="X10" s="35"/>
      <c r="Y10" s="35"/>
      <c r="Z10" s="35"/>
      <c r="AA10" s="35"/>
      <c r="AB10" s="35"/>
      <c r="AC10" s="35"/>
      <c r="AD10" s="42">
        <f>データ!R6</f>
        <v>2612</v>
      </c>
      <c r="AE10" s="42"/>
      <c r="AF10" s="42"/>
      <c r="AG10" s="42"/>
      <c r="AH10" s="42"/>
      <c r="AI10" s="42"/>
      <c r="AJ10" s="42"/>
      <c r="AK10" s="2"/>
      <c r="AL10" s="42">
        <f>データ!V6</f>
        <v>924</v>
      </c>
      <c r="AM10" s="42"/>
      <c r="AN10" s="42"/>
      <c r="AO10" s="42"/>
      <c r="AP10" s="42"/>
      <c r="AQ10" s="42"/>
      <c r="AR10" s="42"/>
      <c r="AS10" s="42"/>
      <c r="AT10" s="35">
        <f>データ!W6</f>
        <v>0.56000000000000005</v>
      </c>
      <c r="AU10" s="35"/>
      <c r="AV10" s="35"/>
      <c r="AW10" s="35"/>
      <c r="AX10" s="35"/>
      <c r="AY10" s="35"/>
      <c r="AZ10" s="35"/>
      <c r="BA10" s="35"/>
      <c r="BB10" s="35">
        <f>データ!X6</f>
        <v>1650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113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114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115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ZDBZ0mxTydSZGw0aIUjdI9S/v4ymg/eDViHNC0fW0KHsjxZAd2w6S4uMGoxOlEOJoHjS1W2/JXq75d5ge7NCDw==" saltValue="YtixA7srYZsq1HJeUefww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>
      <c r="A6" s="14" t="s">
        <v>95</v>
      </c>
      <c r="B6" s="19">
        <f>B7</f>
        <v>2022</v>
      </c>
      <c r="C6" s="19">
        <f t="shared" ref="C6:X6" si="3">C7</f>
        <v>32085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岩手県　遠野市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70.38</v>
      </c>
      <c r="P6" s="20">
        <f t="shared" si="3"/>
        <v>3.71</v>
      </c>
      <c r="Q6" s="20">
        <f t="shared" si="3"/>
        <v>98.98</v>
      </c>
      <c r="R6" s="20">
        <f t="shared" si="3"/>
        <v>2612</v>
      </c>
      <c r="S6" s="20">
        <f t="shared" si="3"/>
        <v>25058</v>
      </c>
      <c r="T6" s="20">
        <f t="shared" si="3"/>
        <v>825.97</v>
      </c>
      <c r="U6" s="20">
        <f t="shared" si="3"/>
        <v>30.34</v>
      </c>
      <c r="V6" s="20">
        <f t="shared" si="3"/>
        <v>924</v>
      </c>
      <c r="W6" s="20">
        <f t="shared" si="3"/>
        <v>0.56000000000000005</v>
      </c>
      <c r="X6" s="20">
        <f t="shared" si="3"/>
        <v>1650</v>
      </c>
      <c r="Y6" s="21" t="str">
        <f>IF(Y7="",NA(),Y7)</f>
        <v>-</v>
      </c>
      <c r="Z6" s="21">
        <f t="shared" ref="Z6:AH6" si="4">IF(Z7="",NA(),Z7)</f>
        <v>105.62</v>
      </c>
      <c r="AA6" s="21">
        <f t="shared" si="4"/>
        <v>98.37</v>
      </c>
      <c r="AB6" s="21">
        <f t="shared" si="4"/>
        <v>104.24</v>
      </c>
      <c r="AC6" s="21">
        <f t="shared" si="4"/>
        <v>94.64</v>
      </c>
      <c r="AD6" s="21" t="str">
        <f t="shared" si="4"/>
        <v>-</v>
      </c>
      <c r="AE6" s="21">
        <f t="shared" si="4"/>
        <v>102.73</v>
      </c>
      <c r="AF6" s="21">
        <f t="shared" si="4"/>
        <v>105.78</v>
      </c>
      <c r="AG6" s="21">
        <f t="shared" si="4"/>
        <v>106.09</v>
      </c>
      <c r="AH6" s="21">
        <f t="shared" si="4"/>
        <v>106.44</v>
      </c>
      <c r="AI6" s="20" t="str">
        <f>IF(AI7="","",IF(AI7="-","【-】","【"&amp;SUBSTITUTE(TEXT(AI7,"#,##0.00"),"-","△")&amp;"】"))</f>
        <v>【104.54】</v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94.97</v>
      </c>
      <c r="AQ6" s="21">
        <f t="shared" si="5"/>
        <v>63.96</v>
      </c>
      <c r="AR6" s="21">
        <f t="shared" si="5"/>
        <v>69.42</v>
      </c>
      <c r="AS6" s="21">
        <f t="shared" si="5"/>
        <v>72.86</v>
      </c>
      <c r="AT6" s="20" t="str">
        <f>IF(AT7="","",IF(AT7="-","【-】","【"&amp;SUBSTITUTE(TEXT(AT7,"#,##0.00"),"-","△")&amp;"】"))</f>
        <v>【65.93】</v>
      </c>
      <c r="AU6" s="21" t="str">
        <f>IF(AU7="",NA(),AU7)</f>
        <v>-</v>
      </c>
      <c r="AV6" s="21">
        <f t="shared" ref="AV6:BD6" si="6">IF(AV7="",NA(),AV7)</f>
        <v>56.22</v>
      </c>
      <c r="AW6" s="21">
        <f t="shared" si="6"/>
        <v>78.39</v>
      </c>
      <c r="AX6" s="21">
        <f t="shared" si="6"/>
        <v>105.28</v>
      </c>
      <c r="AY6" s="21">
        <f t="shared" si="6"/>
        <v>99.8</v>
      </c>
      <c r="AZ6" s="21" t="str">
        <f t="shared" si="6"/>
        <v>-</v>
      </c>
      <c r="BA6" s="21">
        <f t="shared" si="6"/>
        <v>47.72</v>
      </c>
      <c r="BB6" s="21">
        <f t="shared" si="6"/>
        <v>44.24</v>
      </c>
      <c r="BC6" s="21">
        <f t="shared" si="6"/>
        <v>43.07</v>
      </c>
      <c r="BD6" s="21">
        <f t="shared" si="6"/>
        <v>45.42</v>
      </c>
      <c r="BE6" s="20" t="str">
        <f>IF(BE7="","",IF(BE7="-","【-】","【"&amp;SUBSTITUTE(TEXT(BE7,"#,##0.00"),"-","△")&amp;"】"))</f>
        <v>【44.25】</v>
      </c>
      <c r="BF6" s="21" t="str">
        <f>IF(BF7="",NA(),BF7)</f>
        <v>-</v>
      </c>
      <c r="BG6" s="21">
        <f t="shared" ref="BG6:BO6" si="7">IF(BG7="",NA(),BG7)</f>
        <v>4271.96</v>
      </c>
      <c r="BH6" s="21">
        <f t="shared" si="7"/>
        <v>3225.74</v>
      </c>
      <c r="BI6" s="21">
        <f t="shared" si="7"/>
        <v>2918.48</v>
      </c>
      <c r="BJ6" s="21">
        <f t="shared" si="7"/>
        <v>2628.73</v>
      </c>
      <c r="BK6" s="21" t="str">
        <f t="shared" si="7"/>
        <v>-</v>
      </c>
      <c r="BL6" s="21">
        <f t="shared" si="7"/>
        <v>1206.79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 t="str">
        <f>IF(BQ7="",NA(),BQ7)</f>
        <v>-</v>
      </c>
      <c r="BR6" s="21">
        <f t="shared" ref="BR6:BZ6" si="8">IF(BR7="",NA(),BR7)</f>
        <v>55.9</v>
      </c>
      <c r="BS6" s="21">
        <f t="shared" si="8"/>
        <v>49.49</v>
      </c>
      <c r="BT6" s="21">
        <f t="shared" si="8"/>
        <v>53.27</v>
      </c>
      <c r="BU6" s="21">
        <f t="shared" si="8"/>
        <v>43.04</v>
      </c>
      <c r="BV6" s="21" t="str">
        <f t="shared" si="8"/>
        <v>-</v>
      </c>
      <c r="BW6" s="21">
        <f t="shared" si="8"/>
        <v>71.84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 t="str">
        <f>IF(CB7="",NA(),CB7)</f>
        <v>-</v>
      </c>
      <c r="CC6" s="21">
        <f t="shared" ref="CC6:CK6" si="9">IF(CC7="",NA(),CC7)</f>
        <v>255.52</v>
      </c>
      <c r="CD6" s="21">
        <f t="shared" si="9"/>
        <v>287.43</v>
      </c>
      <c r="CE6" s="21">
        <f t="shared" si="9"/>
        <v>268.76</v>
      </c>
      <c r="CF6" s="21">
        <f t="shared" si="9"/>
        <v>334.57</v>
      </c>
      <c r="CG6" s="21" t="str">
        <f t="shared" si="9"/>
        <v>-</v>
      </c>
      <c r="CH6" s="21">
        <f t="shared" si="9"/>
        <v>228.47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>
        <f t="shared" ref="CN6:CV6" si="10">IF(CN7="",NA(),CN7)</f>
        <v>25.56</v>
      </c>
      <c r="CO6" s="21">
        <f t="shared" si="10"/>
        <v>25.67</v>
      </c>
      <c r="CP6" s="21">
        <f t="shared" si="10"/>
        <v>24.67</v>
      </c>
      <c r="CQ6" s="21">
        <f t="shared" si="10"/>
        <v>23.89</v>
      </c>
      <c r="CR6" s="21" t="str">
        <f t="shared" si="10"/>
        <v>-</v>
      </c>
      <c r="CS6" s="21">
        <f t="shared" si="10"/>
        <v>42.47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 t="str">
        <f>IF(CX7="",NA(),CX7)</f>
        <v>-</v>
      </c>
      <c r="CY6" s="21">
        <f t="shared" ref="CY6:DG6" si="11">IF(CY7="",NA(),CY7)</f>
        <v>69.52</v>
      </c>
      <c r="CZ6" s="21">
        <f t="shared" si="11"/>
        <v>71.400000000000006</v>
      </c>
      <c r="DA6" s="21">
        <f t="shared" si="11"/>
        <v>71.09</v>
      </c>
      <c r="DB6" s="21">
        <f t="shared" si="11"/>
        <v>71.430000000000007</v>
      </c>
      <c r="DC6" s="21" t="str">
        <f t="shared" si="11"/>
        <v>-</v>
      </c>
      <c r="DD6" s="21">
        <f t="shared" si="11"/>
        <v>83.75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1" t="str">
        <f>IF(DI7="",NA(),DI7)</f>
        <v>-</v>
      </c>
      <c r="DJ6" s="21">
        <f t="shared" ref="DJ6:DR6" si="12">IF(DJ7="",NA(),DJ7)</f>
        <v>4.87</v>
      </c>
      <c r="DK6" s="21">
        <f t="shared" si="12"/>
        <v>9.66</v>
      </c>
      <c r="DL6" s="21">
        <f t="shared" si="12"/>
        <v>14.21</v>
      </c>
      <c r="DM6" s="21">
        <f t="shared" si="12"/>
        <v>17.37</v>
      </c>
      <c r="DN6" s="21" t="str">
        <f t="shared" si="12"/>
        <v>-</v>
      </c>
      <c r="DO6" s="21">
        <f t="shared" si="12"/>
        <v>24.68</v>
      </c>
      <c r="DP6" s="21">
        <f t="shared" si="12"/>
        <v>21.36</v>
      </c>
      <c r="DQ6" s="21">
        <f t="shared" si="12"/>
        <v>22.79</v>
      </c>
      <c r="DR6" s="21">
        <f t="shared" si="12"/>
        <v>24.8</v>
      </c>
      <c r="DS6" s="20" t="str">
        <f>IF(DS7="","",IF(DS7="-","【-】","【"&amp;SUBSTITUTE(TEXT(DS7,"#,##0.00"),"-","△")&amp;"】"))</f>
        <v>【28.00】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>
        <f t="shared" si="13"/>
        <v>8.6199999999999992</v>
      </c>
      <c r="EA6" s="21">
        <f t="shared" si="13"/>
        <v>0.01</v>
      </c>
      <c r="EB6" s="21">
        <f t="shared" si="13"/>
        <v>0.01</v>
      </c>
      <c r="EC6" s="21">
        <f t="shared" si="13"/>
        <v>0.02</v>
      </c>
      <c r="ED6" s="20" t="str">
        <f>IF(ED7="","",IF(ED7="-","【-】","【"&amp;SUBSTITUTE(TEXT(ED7,"#,##0.00"),"-","△")&amp;"】"))</f>
        <v>【0.03】</v>
      </c>
      <c r="EE6" s="21" t="str">
        <f>IF(EE7="",NA(),EE7)</f>
        <v>-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>
        <f t="shared" si="14"/>
        <v>0.36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8" s="22" customFormat="1">
      <c r="A7" s="14"/>
      <c r="B7" s="23">
        <v>2022</v>
      </c>
      <c r="C7" s="23">
        <v>32085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70.38</v>
      </c>
      <c r="P7" s="24">
        <v>3.71</v>
      </c>
      <c r="Q7" s="24">
        <v>98.98</v>
      </c>
      <c r="R7" s="24">
        <v>2612</v>
      </c>
      <c r="S7" s="24">
        <v>25058</v>
      </c>
      <c r="T7" s="24">
        <v>825.97</v>
      </c>
      <c r="U7" s="24">
        <v>30.34</v>
      </c>
      <c r="V7" s="24">
        <v>924</v>
      </c>
      <c r="W7" s="24">
        <v>0.56000000000000005</v>
      </c>
      <c r="X7" s="24">
        <v>1650</v>
      </c>
      <c r="Y7" s="24" t="s">
        <v>102</v>
      </c>
      <c r="Z7" s="24">
        <v>105.62</v>
      </c>
      <c r="AA7" s="24">
        <v>98.37</v>
      </c>
      <c r="AB7" s="24">
        <v>104.24</v>
      </c>
      <c r="AC7" s="24">
        <v>94.64</v>
      </c>
      <c r="AD7" s="24" t="s">
        <v>102</v>
      </c>
      <c r="AE7" s="24">
        <v>102.73</v>
      </c>
      <c r="AF7" s="24">
        <v>105.78</v>
      </c>
      <c r="AG7" s="24">
        <v>106.09</v>
      </c>
      <c r="AH7" s="24">
        <v>106.44</v>
      </c>
      <c r="AI7" s="24">
        <v>104.54</v>
      </c>
      <c r="AJ7" s="24" t="s">
        <v>102</v>
      </c>
      <c r="AK7" s="24">
        <v>0</v>
      </c>
      <c r="AL7" s="24">
        <v>0</v>
      </c>
      <c r="AM7" s="24">
        <v>0</v>
      </c>
      <c r="AN7" s="24">
        <v>0</v>
      </c>
      <c r="AO7" s="24" t="s">
        <v>102</v>
      </c>
      <c r="AP7" s="24">
        <v>94.97</v>
      </c>
      <c r="AQ7" s="24">
        <v>63.96</v>
      </c>
      <c r="AR7" s="24">
        <v>69.42</v>
      </c>
      <c r="AS7" s="24">
        <v>72.86</v>
      </c>
      <c r="AT7" s="24">
        <v>65.930000000000007</v>
      </c>
      <c r="AU7" s="24" t="s">
        <v>102</v>
      </c>
      <c r="AV7" s="24">
        <v>56.22</v>
      </c>
      <c r="AW7" s="24">
        <v>78.39</v>
      </c>
      <c r="AX7" s="24">
        <v>105.28</v>
      </c>
      <c r="AY7" s="24">
        <v>99.8</v>
      </c>
      <c r="AZ7" s="24" t="s">
        <v>102</v>
      </c>
      <c r="BA7" s="24">
        <v>47.72</v>
      </c>
      <c r="BB7" s="24">
        <v>44.24</v>
      </c>
      <c r="BC7" s="24">
        <v>43.07</v>
      </c>
      <c r="BD7" s="24">
        <v>45.42</v>
      </c>
      <c r="BE7" s="24">
        <v>44.25</v>
      </c>
      <c r="BF7" s="24" t="s">
        <v>102</v>
      </c>
      <c r="BG7" s="24">
        <v>4271.96</v>
      </c>
      <c r="BH7" s="24">
        <v>3225.74</v>
      </c>
      <c r="BI7" s="24">
        <v>2918.48</v>
      </c>
      <c r="BJ7" s="24">
        <v>2628.73</v>
      </c>
      <c r="BK7" s="24" t="s">
        <v>102</v>
      </c>
      <c r="BL7" s="24">
        <v>1206.79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 t="s">
        <v>102</v>
      </c>
      <c r="BR7" s="24">
        <v>55.9</v>
      </c>
      <c r="BS7" s="24">
        <v>49.49</v>
      </c>
      <c r="BT7" s="24">
        <v>53.27</v>
      </c>
      <c r="BU7" s="24">
        <v>43.04</v>
      </c>
      <c r="BV7" s="24" t="s">
        <v>102</v>
      </c>
      <c r="BW7" s="24">
        <v>71.84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 t="s">
        <v>102</v>
      </c>
      <c r="CC7" s="24">
        <v>255.52</v>
      </c>
      <c r="CD7" s="24">
        <v>287.43</v>
      </c>
      <c r="CE7" s="24">
        <v>268.76</v>
      </c>
      <c r="CF7" s="24">
        <v>334.57</v>
      </c>
      <c r="CG7" s="24" t="s">
        <v>102</v>
      </c>
      <c r="CH7" s="24">
        <v>228.47</v>
      </c>
      <c r="CI7" s="24">
        <v>224.88</v>
      </c>
      <c r="CJ7" s="24">
        <v>228.64</v>
      </c>
      <c r="CK7" s="24">
        <v>239.46</v>
      </c>
      <c r="CL7" s="24">
        <v>220.62</v>
      </c>
      <c r="CM7" s="24" t="s">
        <v>102</v>
      </c>
      <c r="CN7" s="24">
        <v>25.56</v>
      </c>
      <c r="CO7" s="24">
        <v>25.67</v>
      </c>
      <c r="CP7" s="24">
        <v>24.67</v>
      </c>
      <c r="CQ7" s="24">
        <v>23.89</v>
      </c>
      <c r="CR7" s="24" t="s">
        <v>102</v>
      </c>
      <c r="CS7" s="24">
        <v>42.47</v>
      </c>
      <c r="CT7" s="24">
        <v>42.4</v>
      </c>
      <c r="CU7" s="24">
        <v>42.28</v>
      </c>
      <c r="CV7" s="24">
        <v>41.06</v>
      </c>
      <c r="CW7" s="24">
        <v>42.22</v>
      </c>
      <c r="CX7" s="24" t="s">
        <v>102</v>
      </c>
      <c r="CY7" s="24">
        <v>69.52</v>
      </c>
      <c r="CZ7" s="24">
        <v>71.400000000000006</v>
      </c>
      <c r="DA7" s="24">
        <v>71.09</v>
      </c>
      <c r="DB7" s="24">
        <v>71.430000000000007</v>
      </c>
      <c r="DC7" s="24" t="s">
        <v>102</v>
      </c>
      <c r="DD7" s="24">
        <v>83.75</v>
      </c>
      <c r="DE7" s="24">
        <v>84.19</v>
      </c>
      <c r="DF7" s="24">
        <v>84.34</v>
      </c>
      <c r="DG7" s="24">
        <v>84.34</v>
      </c>
      <c r="DH7" s="24">
        <v>85.67</v>
      </c>
      <c r="DI7" s="24" t="s">
        <v>102</v>
      </c>
      <c r="DJ7" s="24">
        <v>4.87</v>
      </c>
      <c r="DK7" s="24">
        <v>9.66</v>
      </c>
      <c r="DL7" s="24">
        <v>14.21</v>
      </c>
      <c r="DM7" s="24">
        <v>17.37</v>
      </c>
      <c r="DN7" s="24" t="s">
        <v>102</v>
      </c>
      <c r="DO7" s="24">
        <v>24.68</v>
      </c>
      <c r="DP7" s="24">
        <v>21.36</v>
      </c>
      <c r="DQ7" s="24">
        <v>22.79</v>
      </c>
      <c r="DR7" s="24">
        <v>24.8</v>
      </c>
      <c r="DS7" s="24">
        <v>28</v>
      </c>
      <c r="DT7" s="24" t="s">
        <v>102</v>
      </c>
      <c r="DU7" s="24">
        <v>0</v>
      </c>
      <c r="DV7" s="24">
        <v>0</v>
      </c>
      <c r="DW7" s="24">
        <v>0</v>
      </c>
      <c r="DX7" s="24">
        <v>0</v>
      </c>
      <c r="DY7" s="24" t="s">
        <v>102</v>
      </c>
      <c r="DZ7" s="24">
        <v>8.6199999999999992</v>
      </c>
      <c r="EA7" s="24">
        <v>0.01</v>
      </c>
      <c r="EB7" s="24">
        <v>0.01</v>
      </c>
      <c r="EC7" s="24">
        <v>0.02</v>
      </c>
      <c r="ED7" s="24">
        <v>0.03</v>
      </c>
      <c r="EE7" s="24" t="s">
        <v>102</v>
      </c>
      <c r="EF7" s="24">
        <v>0</v>
      </c>
      <c r="EG7" s="24">
        <v>0</v>
      </c>
      <c r="EH7" s="24">
        <v>0</v>
      </c>
      <c r="EI7" s="24">
        <v>0</v>
      </c>
      <c r="EJ7" s="24" t="s">
        <v>102</v>
      </c>
      <c r="EK7" s="24">
        <v>0.36</v>
      </c>
      <c r="EL7" s="24">
        <v>0.39</v>
      </c>
      <c r="EM7" s="24">
        <v>0.1</v>
      </c>
      <c r="EN7" s="24">
        <v>0.08</v>
      </c>
      <c r="EO7" s="24">
        <v>0.13</v>
      </c>
    </row>
    <row r="8" spans="1:148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鈴木亮</cp:lastModifiedBy>
  <cp:lastPrinted>2024-01-25T01:54:32Z</cp:lastPrinted>
  <dcterms:created xsi:type="dcterms:W3CDTF">2023-12-12T00:53:45Z</dcterms:created>
  <dcterms:modified xsi:type="dcterms:W3CDTF">2024-01-25T06:26:33Z</dcterms:modified>
  <cp:category>
  </cp:category>
</cp:coreProperties>
</file>