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/>
  <mc:AlternateContent xmlns:mc="http://schemas.openxmlformats.org/markup-compatibility/2006">
    <mc:Choice Requires="x15">
      <x15ac:absPath xmlns:x15ac="http://schemas.microsoft.com/office/spreadsheetml/2010/11/ac" url="\\tono-bunsyo2018\tono-city\07_環境整備部2018\06_上下水道課\06_下水道係\業務\08_決算\公営企業に係る「経営比較分析表」の分析等について\Ｒ５（Ｒ４決算）\下水道【経営比較分析表】2022_032085_46_1718\"/>
    </mc:Choice>
  </mc:AlternateContent>
  <xr:revisionPtr revIDLastSave="0" documentId="13_ncr:1_{4D43EF71-C823-4E90-9DDF-31CA60714212}" xr6:coauthVersionLast="36" xr6:coauthVersionMax="36" xr10:uidLastSave="{00000000-0000-0000-0000-000000000000}"/>
  <workbookProtection workbookAlgorithmName="SHA-512" workbookHashValue="vlhxXbPICylOT3NKt7KA2QkVbWuSdF1G00xDv0rFBsOEQjsJsgDjwpUEuZgx2nBwNI/laENnBQzAi6PP7GB7TA==" workbookSaltValue="vPwHVUrEm5XqeADVJzfDWQ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5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G85" i="4" s="1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T6" i="5"/>
  <c r="S6" i="5"/>
  <c r="AL8" i="4" s="1"/>
  <c r="R6" i="5"/>
  <c r="AD10" i="4" s="1"/>
  <c r="Q6" i="5"/>
  <c r="P6" i="5"/>
  <c r="P10" i="4" s="1"/>
  <c r="O6" i="5"/>
  <c r="I10" i="4" s="1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I85" i="4"/>
  <c r="H85" i="4"/>
  <c r="E85" i="4"/>
  <c r="BB10" i="4"/>
  <c r="AT10" i="4"/>
  <c r="W10" i="4"/>
  <c r="BB8" i="4"/>
  <c r="AT8" i="4"/>
  <c r="W8" i="4"/>
  <c r="P8" i="4"/>
  <c r="B6" i="4"/>
</calcChain>
</file>

<file path=xl/sharedStrings.xml><?xml version="1.0" encoding="utf-8"?>
<sst xmlns="http://schemas.openxmlformats.org/spreadsheetml/2006/main" count="253" uniqueCount="117">
  <si>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</si>
  <si>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</si>
  <si>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</si>
  <si>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</si>
  <si>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</si>
  <si>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</si>
  <si>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</si>
  <si>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</si>
  <si>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</si>
  <si>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</si>
  <si>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</si>
  <si>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</si>
  <si>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</si>
  <si>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</si>
  <si>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</si>
  <si>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</si>
  <si>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</si>
  <si>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</si>
  <si>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</si>
  <si>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</si>
  <si>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</si>
  <si>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</si>
  <si>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</si>
  <si>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</si>
  <si>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</si>
  <si>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</si>
  <si>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</si>
  <si>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</si>
  <si>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</si>
  <si>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</si>
  <si>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</si>
  <si>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</si>
  <si>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</si>
  <si>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</si>
  <si>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</si>
  <si>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</si>
  <si>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</si>
  <si>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</si>
  <si>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</si>
  <si>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</si>
  <si>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</si>
  <si>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</si>
  <si>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</si>
  <si>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</si>
  <si>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</si>
  <si>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</si>
  <si>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</si>
  <si>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</si>
  <si>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</si>
  <si>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</si>
  <si>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</si>
  <si>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</si>
  <si>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</si>
  <si>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</si>
  <si>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</si>
  <si>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</si>
  <si>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</si>
  <si>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</si>
  <si>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</si>
  <si>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</si>
  <si>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</si>
  <si>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</si>
  <si>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</si>
  <si>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</si>
  <si>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</si>
  <si>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</si>
  <si>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</si>
  <si>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</si>
  <si>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</si>
  <si>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</si>
  <si>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</si>
  <si>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</si>
  <si>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</si>
  <si>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</si>
  <si>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</si>
  <si>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</si>
  <si>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</si>
  <si>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</si>
  <si>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</si>
  <si>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</si>
  <si>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</si>
  <si>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</si>
  <si>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</si>
  <si>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</si>
  <si>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</si>
  <si>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</si>
  <si>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</si>
  <si>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</si>
  <si>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</si>
  <si>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</si>
  <si>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</si>
  <si>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</si>
  <si>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</si>
  <si>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</si>
  <si>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</si>
  <si>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遠野市</t>
  </si>
  <si>
    <t>法適用</t>
  </si>
  <si>
    <t>下水道事業</t>
  </si>
  <si>
    <t>公共下水道</t>
  </si>
  <si>
    <t>Cd2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</si>
  <si>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</si>
  <si>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</si>
  <si>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</si>
  <si>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</si>
  <si>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</si>
  <si>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</si>
  <si>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</si>
  <si>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</si>
  <si>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</si>
  <si>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</si>
  <si>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</si>
  <si>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</si>
  <si>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</si>
  <si>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</si>
  <si>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①経常収支比率は100％に近い値となっているが、
  一般会計からの繰入金に頼らざるを得ない状況で
  あることから、使用料体系の見直しを行う。
②累積欠損金は発生していない。
③企業債償還額が大きいことから流動比率は100％
　を下回っている。不足分は、次年度の留保資金、
  一般会計からの出資金等で補填する。
④施設整備が概ね完了しているため、建設改良費に
　対する企業債残高は年々減少しているが、今後施
　設の改築更新が想定されるため、効率的かつ効果
　的な改築更新計画を立案することが必要である。
⑤経費回収率は類似団体平均値を上回っているが、
　汚水処理に必要な経費を使用料収益で賄うことが
　できていない状況であり、今後も人口減少に伴う　
　使用料収入の減少が予想されることから、使用料
　体系の見直しを行う。
⑥汚水処理原価は類似団体平均値を下回っている
　が、今後も経費削減に努めるとともに、未水洗化
　世帯及び事業所の解消に努めていく。
⑦施設利用率は、類似団体平均値を上回っている。
　今後も、適正な施設管理に努めていく。
⑧水洗化率は、類似団体平均値を上回っている。今
　後も、未水洗化世帯の解消に努めていく。
</t>
    <rPh sb="13" eb="14">
      <t>チカ</t>
    </rPh>
    <rPh sb="15" eb="16">
      <t>アタイ</t>
    </rPh>
    <rPh sb="29" eb="31">
      <t>カイケイ</t>
    </rPh>
    <rPh sb="34" eb="37">
      <t>クリイレキン</t>
    </rPh>
    <rPh sb="38" eb="39">
      <t>タヨ</t>
    </rPh>
    <rPh sb="43" eb="44">
      <t>エ</t>
    </rPh>
    <rPh sb="69" eb="70">
      <t>オコナ</t>
    </rPh>
    <rPh sb="128" eb="131">
      <t>ジネンド</t>
    </rPh>
    <rPh sb="269" eb="271">
      <t>ウワマワ</t>
    </rPh>
    <rPh sb="279" eb="283">
      <t>オスイショリ</t>
    </rPh>
    <rPh sb="284" eb="286">
      <t>ヒツヨウ</t>
    </rPh>
    <rPh sb="290" eb="293">
      <t>シヨウリョウ</t>
    </rPh>
    <rPh sb="293" eb="295">
      <t>シュウエキ</t>
    </rPh>
    <rPh sb="315" eb="317">
      <t>コンゴ</t>
    </rPh>
    <rPh sb="359" eb="360">
      <t>オコナ</t>
    </rPh>
    <rPh sb="375" eb="377">
      <t>ヘイキン</t>
    </rPh>
    <rPh sb="377" eb="378">
      <t>チ</t>
    </rPh>
    <rPh sb="379" eb="381">
      <t>シタマワ</t>
    </rPh>
    <rPh sb="389" eb="391">
      <t>コンゴ</t>
    </rPh>
    <rPh sb="413" eb="414">
      <t>オヨ</t>
    </rPh>
    <rPh sb="415" eb="418">
      <t>ジギョウショ</t>
    </rPh>
    <rPh sb="419" eb="421">
      <t>カイショウ</t>
    </rPh>
    <rPh sb="437" eb="439">
      <t>ルイジ</t>
    </rPh>
    <rPh sb="439" eb="441">
      <t>ダンタイ</t>
    </rPh>
    <rPh sb="441" eb="443">
      <t>ヘイキン</t>
    </rPh>
    <rPh sb="443" eb="444">
      <t>チ</t>
    </rPh>
    <rPh sb="445" eb="447">
      <t>ウワマワ</t>
    </rPh>
    <rPh sb="454" eb="456">
      <t>コンゴ</t>
    </rPh>
    <rPh sb="480" eb="482">
      <t>ルイジ</t>
    </rPh>
    <rPh sb="482" eb="484">
      <t>ダンタイ</t>
    </rPh>
    <rPh sb="484" eb="486">
      <t>ヘイキン</t>
    </rPh>
    <rPh sb="486" eb="487">
      <t>チ</t>
    </rPh>
    <rPh sb="488" eb="490">
      <t>ウワマワ</t>
    </rPh>
    <phoneticPr fontId="15"/>
  </si>
  <si>
    <t>　管渠施設は比較的新しいため、現在は大規模な更新投資は予定していない。
　耐用年数を経過した資産については、ストックマネジメント計画に基づき、国の補助制度を活用し、計画的に更新を進めていく。</t>
    <phoneticPr fontId="4"/>
  </si>
  <si>
    <t>　使用料収益で経費を賄うことができておらず、今後も人口減少に伴い、さらなる使用料収益の減少が予想されることから、使用料体系の見直しをはじめ、経営改善に向けた具体的な取組を行っていく。
　また、未水洗化世帯及び事業所に対し、引き続き接続勧奨文書及びリーフレットを配布するなど、水洗化率の向上にも努めていく。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</si>
</sst>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b/>
      <sz val="15"/>
      <color theme="3"/>
      <name val="Yu Gothic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A0A-49A4-9216-CB091702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0.1</c:v>
                </c:pt>
                <c:pt idx="2">
                  <c:v>0.32</c:v>
                </c:pt>
                <c:pt idx="3">
                  <c:v>0.1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A0A-49A4-9216-CB09170288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63.48</c:v>
                </c:pt>
                <c:pt idx="2">
                  <c:v>64.31</c:v>
                </c:pt>
                <c:pt idx="3">
                  <c:v>63.07</c:v>
                </c:pt>
                <c:pt idx="4">
                  <c:v>64.55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93-47D1-A8FF-A5D74D4E3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49.27</c:v>
                </c:pt>
                <c:pt idx="2">
                  <c:v>49.47</c:v>
                </c:pt>
                <c:pt idx="3">
                  <c:v>48.19</c:v>
                </c:pt>
                <c:pt idx="4">
                  <c:v>47.32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93-47D1-A8FF-A5D74D4E34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88.93</c:v>
                </c:pt>
                <c:pt idx="2">
                  <c:v>90.78</c:v>
                </c:pt>
                <c:pt idx="3">
                  <c:v>91.33</c:v>
                </c:pt>
                <c:pt idx="4">
                  <c:v>91.83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9-4F12-9054-4A11DAEE2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83.16</c:v>
                </c:pt>
                <c:pt idx="2">
                  <c:v>82.06</c:v>
                </c:pt>
                <c:pt idx="3">
                  <c:v>82.26</c:v>
                </c:pt>
                <c:pt idx="4">
                  <c:v>81.33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99-4F12-9054-4A11DAEE2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102.96</c:v>
                </c:pt>
                <c:pt idx="2">
                  <c:v>100.81</c:v>
                </c:pt>
                <c:pt idx="3">
                  <c:v>98.78</c:v>
                </c:pt>
                <c:pt idx="4">
                  <c:v>99.76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2-403A-AA5E-7AD4A3C56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109.21</c:v>
                </c:pt>
                <c:pt idx="2">
                  <c:v>107.81</c:v>
                </c:pt>
                <c:pt idx="3">
                  <c:v>107.54</c:v>
                </c:pt>
                <c:pt idx="4">
                  <c:v>107.19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A2-403A-AA5E-7AD4A3C56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3.48</c:v>
                </c:pt>
                <c:pt idx="2">
                  <c:v>7.02</c:v>
                </c:pt>
                <c:pt idx="3">
                  <c:v>10.39</c:v>
                </c:pt>
                <c:pt idx="4">
                  <c:v>13.76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88-45FD-BD02-BD46EC9AF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24.1</c:v>
                </c:pt>
                <c:pt idx="2">
                  <c:v>19.93</c:v>
                </c:pt>
                <c:pt idx="3">
                  <c:v>21.94</c:v>
                </c:pt>
                <c:pt idx="4">
                  <c:v>22.89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88-45FD-BD02-BD46EC9AF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B1-4273-AED7-E69240DBC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B1-4273-AED7-E69240DBC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2-44C0-8234-84A7307FB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15.73</c:v>
                </c:pt>
                <c:pt idx="2">
                  <c:v>18.2</c:v>
                </c:pt>
                <c:pt idx="3">
                  <c:v>19.059999999999999</c:v>
                </c:pt>
                <c:pt idx="4">
                  <c:v>31.07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82-44C0-8234-84A7307FB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20.99</c:v>
                </c:pt>
                <c:pt idx="2">
                  <c:v>27.52</c:v>
                </c:pt>
                <c:pt idx="3">
                  <c:v>29.44</c:v>
                </c:pt>
                <c:pt idx="4">
                  <c:v>37.33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01-4DF4-AA19-7138455DD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57.26</c:v>
                </c:pt>
                <c:pt idx="2">
                  <c:v>48.56</c:v>
                </c:pt>
                <c:pt idx="3">
                  <c:v>47.58</c:v>
                </c:pt>
                <c:pt idx="4">
                  <c:v>51.09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01-4DF4-AA19-7138455DDC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2827.43</c:v>
                </c:pt>
                <c:pt idx="2">
                  <c:v>2423.54</c:v>
                </c:pt>
                <c:pt idx="3">
                  <c:v>2166.15</c:v>
                </c:pt>
                <c:pt idx="4">
                  <c:v>1889.74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32-4B61-90BF-DB24EC6CF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1130.42</c:v>
                </c:pt>
                <c:pt idx="2">
                  <c:v>1245.0999999999999</c:v>
                </c:pt>
                <c:pt idx="3">
                  <c:v>1108.8</c:v>
                </c:pt>
                <c:pt idx="4">
                  <c:v>1194.56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32-4B61-90BF-DB24EC6CF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91.06</c:v>
                </c:pt>
                <c:pt idx="2">
                  <c:v>85.41</c:v>
                </c:pt>
                <c:pt idx="3">
                  <c:v>84.99</c:v>
                </c:pt>
                <c:pt idx="4">
                  <c:v>80.06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E3-49C7-A70D-7C304D5C2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74.17</c:v>
                </c:pt>
                <c:pt idx="2">
                  <c:v>79.77</c:v>
                </c:pt>
                <c:pt idx="3">
                  <c:v>79.63</c:v>
                </c:pt>
                <c:pt idx="4">
                  <c:v>76.78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E3-49C7-A70D-7C304D5C2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159.16</c:v>
                </c:pt>
                <c:pt idx="2">
                  <c:v>167.85</c:v>
                </c:pt>
                <c:pt idx="3">
                  <c:v>169.71</c:v>
                </c:pt>
                <c:pt idx="4">
                  <c:v>180.97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85-46FA-AA6F-3454397A8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230.95</c:v>
                </c:pt>
                <c:pt idx="2">
                  <c:v>214.56</c:v>
                </c:pt>
                <c:pt idx="3">
                  <c:v>213.66</c:v>
                </c:pt>
                <c:pt idx="4">
                  <c:v>224.31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85-46FA-AA6F-3454397A87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N46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30" t="str">
        <f>データ!H6</f>
        <v>岩手県　遠野市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>
      <c r="A8" s="2"/>
      <c r="B8" s="40" t="str">
        <f>データ!I6</f>
        <v>法適用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公共下水道</v>
      </c>
      <c r="Q8" s="40"/>
      <c r="R8" s="40"/>
      <c r="S8" s="40"/>
      <c r="T8" s="40"/>
      <c r="U8" s="40"/>
      <c r="V8" s="40"/>
      <c r="W8" s="40" t="str">
        <f>データ!L6</f>
        <v>Cd2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25058</v>
      </c>
      <c r="AM8" s="42"/>
      <c r="AN8" s="42"/>
      <c r="AO8" s="42"/>
      <c r="AP8" s="42"/>
      <c r="AQ8" s="42"/>
      <c r="AR8" s="42"/>
      <c r="AS8" s="42"/>
      <c r="AT8" s="35">
        <f>データ!T6</f>
        <v>825.97</v>
      </c>
      <c r="AU8" s="35"/>
      <c r="AV8" s="35"/>
      <c r="AW8" s="35"/>
      <c r="AX8" s="35"/>
      <c r="AY8" s="35"/>
      <c r="AZ8" s="35"/>
      <c r="BA8" s="35"/>
      <c r="BB8" s="35">
        <f>データ!U6</f>
        <v>30.34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>
        <f>データ!O6</f>
        <v>69.31</v>
      </c>
      <c r="J10" s="35"/>
      <c r="K10" s="35"/>
      <c r="L10" s="35"/>
      <c r="M10" s="35"/>
      <c r="N10" s="35"/>
      <c r="O10" s="35"/>
      <c r="P10" s="35">
        <f>データ!P6</f>
        <v>40.03</v>
      </c>
      <c r="Q10" s="35"/>
      <c r="R10" s="35"/>
      <c r="S10" s="35"/>
      <c r="T10" s="35"/>
      <c r="U10" s="35"/>
      <c r="V10" s="35"/>
      <c r="W10" s="35">
        <f>データ!Q6</f>
        <v>87.25</v>
      </c>
      <c r="X10" s="35"/>
      <c r="Y10" s="35"/>
      <c r="Z10" s="35"/>
      <c r="AA10" s="35"/>
      <c r="AB10" s="35"/>
      <c r="AC10" s="35"/>
      <c r="AD10" s="42">
        <f>データ!R6</f>
        <v>2612</v>
      </c>
      <c r="AE10" s="42"/>
      <c r="AF10" s="42"/>
      <c r="AG10" s="42"/>
      <c r="AH10" s="42"/>
      <c r="AI10" s="42"/>
      <c r="AJ10" s="42"/>
      <c r="AK10" s="2"/>
      <c r="AL10" s="42">
        <f>データ!V6</f>
        <v>10139</v>
      </c>
      <c r="AM10" s="42"/>
      <c r="AN10" s="42"/>
      <c r="AO10" s="42"/>
      <c r="AP10" s="42"/>
      <c r="AQ10" s="42"/>
      <c r="AR10" s="42"/>
      <c r="AS10" s="42"/>
      <c r="AT10" s="35">
        <f>データ!W6</f>
        <v>4.6500000000000004</v>
      </c>
      <c r="AU10" s="35"/>
      <c r="AV10" s="35"/>
      <c r="AW10" s="35"/>
      <c r="AX10" s="35"/>
      <c r="AY10" s="35"/>
      <c r="AZ10" s="35"/>
      <c r="BA10" s="35"/>
      <c r="BB10" s="35">
        <f>データ!X6</f>
        <v>2180.4299999999998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114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115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116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hidden="1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xStf95EI/YymFBB0vJGbkTjss4ZAIHKaEVGGql53aVq078FUk4r/wPxc+1BsC23bsZk9Axvnqqc1ahR5Zenuwg==" saltValue="4fGwunuvNjXqum1I2q9t1g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/>
  <cols>
    <col min="2" max="144" width="11.875" customWidth="1"/>
  </cols>
  <sheetData>
    <row r="1" spans="1:148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28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>
      <c r="A4" s="14" t="s">
        <v>54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55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56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57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58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59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60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61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62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63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64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65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>
      <c r="A5" s="14" t="s">
        <v>66</v>
      </c>
      <c r="B5" s="17"/>
      <c r="C5" s="17"/>
      <c r="D5" s="17"/>
      <c r="E5" s="17"/>
      <c r="F5" s="17"/>
      <c r="G5" s="17"/>
      <c r="H5" s="18" t="s">
        <v>67</v>
      </c>
      <c r="I5" s="18" t="s">
        <v>68</v>
      </c>
      <c r="J5" s="18" t="s">
        <v>69</v>
      </c>
      <c r="K5" s="18" t="s">
        <v>70</v>
      </c>
      <c r="L5" s="18" t="s">
        <v>71</v>
      </c>
      <c r="M5" s="18" t="s">
        <v>5</v>
      </c>
      <c r="N5" s="18" t="s">
        <v>72</v>
      </c>
      <c r="O5" s="18" t="s">
        <v>73</v>
      </c>
      <c r="P5" s="18" t="s">
        <v>74</v>
      </c>
      <c r="Q5" s="18" t="s">
        <v>75</v>
      </c>
      <c r="R5" s="18" t="s">
        <v>76</v>
      </c>
      <c r="S5" s="18" t="s">
        <v>77</v>
      </c>
      <c r="T5" s="18" t="s">
        <v>78</v>
      </c>
      <c r="U5" s="18" t="s">
        <v>79</v>
      </c>
      <c r="V5" s="18" t="s">
        <v>80</v>
      </c>
      <c r="W5" s="18" t="s">
        <v>81</v>
      </c>
      <c r="X5" s="18" t="s">
        <v>82</v>
      </c>
      <c r="Y5" s="18" t="s">
        <v>83</v>
      </c>
      <c r="Z5" s="18" t="s">
        <v>84</v>
      </c>
      <c r="AA5" s="18" t="s">
        <v>85</v>
      </c>
      <c r="AB5" s="18" t="s">
        <v>86</v>
      </c>
      <c r="AC5" s="18" t="s">
        <v>87</v>
      </c>
      <c r="AD5" s="18" t="s">
        <v>88</v>
      </c>
      <c r="AE5" s="18" t="s">
        <v>89</v>
      </c>
      <c r="AF5" s="18" t="s">
        <v>90</v>
      </c>
      <c r="AG5" s="18" t="s">
        <v>91</v>
      </c>
      <c r="AH5" s="18" t="s">
        <v>92</v>
      </c>
      <c r="AI5" s="18" t="s">
        <v>31</v>
      </c>
      <c r="AJ5" s="18" t="s">
        <v>83</v>
      </c>
      <c r="AK5" s="18" t="s">
        <v>84</v>
      </c>
      <c r="AL5" s="18" t="s">
        <v>85</v>
      </c>
      <c r="AM5" s="18" t="s">
        <v>86</v>
      </c>
      <c r="AN5" s="18" t="s">
        <v>87</v>
      </c>
      <c r="AO5" s="18" t="s">
        <v>88</v>
      </c>
      <c r="AP5" s="18" t="s">
        <v>89</v>
      </c>
      <c r="AQ5" s="18" t="s">
        <v>90</v>
      </c>
      <c r="AR5" s="18" t="s">
        <v>91</v>
      </c>
      <c r="AS5" s="18" t="s">
        <v>92</v>
      </c>
      <c r="AT5" s="18" t="s">
        <v>93</v>
      </c>
      <c r="AU5" s="18" t="s">
        <v>83</v>
      </c>
      <c r="AV5" s="18" t="s">
        <v>84</v>
      </c>
      <c r="AW5" s="18" t="s">
        <v>85</v>
      </c>
      <c r="AX5" s="18" t="s">
        <v>86</v>
      </c>
      <c r="AY5" s="18" t="s">
        <v>87</v>
      </c>
      <c r="AZ5" s="18" t="s">
        <v>88</v>
      </c>
      <c r="BA5" s="18" t="s">
        <v>89</v>
      </c>
      <c r="BB5" s="18" t="s">
        <v>90</v>
      </c>
      <c r="BC5" s="18" t="s">
        <v>91</v>
      </c>
      <c r="BD5" s="18" t="s">
        <v>92</v>
      </c>
      <c r="BE5" s="18" t="s">
        <v>93</v>
      </c>
      <c r="BF5" s="18" t="s">
        <v>83</v>
      </c>
      <c r="BG5" s="18" t="s">
        <v>84</v>
      </c>
      <c r="BH5" s="18" t="s">
        <v>85</v>
      </c>
      <c r="BI5" s="18" t="s">
        <v>86</v>
      </c>
      <c r="BJ5" s="18" t="s">
        <v>87</v>
      </c>
      <c r="BK5" s="18" t="s">
        <v>88</v>
      </c>
      <c r="BL5" s="18" t="s">
        <v>89</v>
      </c>
      <c r="BM5" s="18" t="s">
        <v>90</v>
      </c>
      <c r="BN5" s="18" t="s">
        <v>91</v>
      </c>
      <c r="BO5" s="18" t="s">
        <v>92</v>
      </c>
      <c r="BP5" s="18" t="s">
        <v>93</v>
      </c>
      <c r="BQ5" s="18" t="s">
        <v>83</v>
      </c>
      <c r="BR5" s="18" t="s">
        <v>84</v>
      </c>
      <c r="BS5" s="18" t="s">
        <v>85</v>
      </c>
      <c r="BT5" s="18" t="s">
        <v>86</v>
      </c>
      <c r="BU5" s="18" t="s">
        <v>87</v>
      </c>
      <c r="BV5" s="18" t="s">
        <v>88</v>
      </c>
      <c r="BW5" s="18" t="s">
        <v>89</v>
      </c>
      <c r="BX5" s="18" t="s">
        <v>90</v>
      </c>
      <c r="BY5" s="18" t="s">
        <v>91</v>
      </c>
      <c r="BZ5" s="18" t="s">
        <v>92</v>
      </c>
      <c r="CA5" s="18" t="s">
        <v>93</v>
      </c>
      <c r="CB5" s="18" t="s">
        <v>83</v>
      </c>
      <c r="CC5" s="18" t="s">
        <v>84</v>
      </c>
      <c r="CD5" s="18" t="s">
        <v>85</v>
      </c>
      <c r="CE5" s="18" t="s">
        <v>86</v>
      </c>
      <c r="CF5" s="18" t="s">
        <v>87</v>
      </c>
      <c r="CG5" s="18" t="s">
        <v>88</v>
      </c>
      <c r="CH5" s="18" t="s">
        <v>89</v>
      </c>
      <c r="CI5" s="18" t="s">
        <v>90</v>
      </c>
      <c r="CJ5" s="18" t="s">
        <v>91</v>
      </c>
      <c r="CK5" s="18" t="s">
        <v>92</v>
      </c>
      <c r="CL5" s="18" t="s">
        <v>93</v>
      </c>
      <c r="CM5" s="18" t="s">
        <v>83</v>
      </c>
      <c r="CN5" s="18" t="s">
        <v>84</v>
      </c>
      <c r="CO5" s="18" t="s">
        <v>85</v>
      </c>
      <c r="CP5" s="18" t="s">
        <v>86</v>
      </c>
      <c r="CQ5" s="18" t="s">
        <v>87</v>
      </c>
      <c r="CR5" s="18" t="s">
        <v>88</v>
      </c>
      <c r="CS5" s="18" t="s">
        <v>89</v>
      </c>
      <c r="CT5" s="18" t="s">
        <v>90</v>
      </c>
      <c r="CU5" s="18" t="s">
        <v>91</v>
      </c>
      <c r="CV5" s="18" t="s">
        <v>92</v>
      </c>
      <c r="CW5" s="18" t="s">
        <v>93</v>
      </c>
      <c r="CX5" s="18" t="s">
        <v>83</v>
      </c>
      <c r="CY5" s="18" t="s">
        <v>84</v>
      </c>
      <c r="CZ5" s="18" t="s">
        <v>85</v>
      </c>
      <c r="DA5" s="18" t="s">
        <v>86</v>
      </c>
      <c r="DB5" s="18" t="s">
        <v>87</v>
      </c>
      <c r="DC5" s="18" t="s">
        <v>88</v>
      </c>
      <c r="DD5" s="18" t="s">
        <v>89</v>
      </c>
      <c r="DE5" s="18" t="s">
        <v>90</v>
      </c>
      <c r="DF5" s="18" t="s">
        <v>91</v>
      </c>
      <c r="DG5" s="18" t="s">
        <v>92</v>
      </c>
      <c r="DH5" s="18" t="s">
        <v>93</v>
      </c>
      <c r="DI5" s="18" t="s">
        <v>83</v>
      </c>
      <c r="DJ5" s="18" t="s">
        <v>84</v>
      </c>
      <c r="DK5" s="18" t="s">
        <v>85</v>
      </c>
      <c r="DL5" s="18" t="s">
        <v>86</v>
      </c>
      <c r="DM5" s="18" t="s">
        <v>87</v>
      </c>
      <c r="DN5" s="18" t="s">
        <v>88</v>
      </c>
      <c r="DO5" s="18" t="s">
        <v>89</v>
      </c>
      <c r="DP5" s="18" t="s">
        <v>90</v>
      </c>
      <c r="DQ5" s="18" t="s">
        <v>91</v>
      </c>
      <c r="DR5" s="18" t="s">
        <v>92</v>
      </c>
      <c r="DS5" s="18" t="s">
        <v>93</v>
      </c>
      <c r="DT5" s="18" t="s">
        <v>83</v>
      </c>
      <c r="DU5" s="18" t="s">
        <v>84</v>
      </c>
      <c r="DV5" s="18" t="s">
        <v>85</v>
      </c>
      <c r="DW5" s="18" t="s">
        <v>86</v>
      </c>
      <c r="DX5" s="18" t="s">
        <v>87</v>
      </c>
      <c r="DY5" s="18" t="s">
        <v>88</v>
      </c>
      <c r="DZ5" s="18" t="s">
        <v>89</v>
      </c>
      <c r="EA5" s="18" t="s">
        <v>90</v>
      </c>
      <c r="EB5" s="18" t="s">
        <v>91</v>
      </c>
      <c r="EC5" s="18" t="s">
        <v>92</v>
      </c>
      <c r="ED5" s="18" t="s">
        <v>93</v>
      </c>
      <c r="EE5" s="18" t="s">
        <v>83</v>
      </c>
      <c r="EF5" s="18" t="s">
        <v>84</v>
      </c>
      <c r="EG5" s="18" t="s">
        <v>85</v>
      </c>
      <c r="EH5" s="18" t="s">
        <v>86</v>
      </c>
      <c r="EI5" s="18" t="s">
        <v>87</v>
      </c>
      <c r="EJ5" s="18" t="s">
        <v>88</v>
      </c>
      <c r="EK5" s="18" t="s">
        <v>89</v>
      </c>
      <c r="EL5" s="18" t="s">
        <v>90</v>
      </c>
      <c r="EM5" s="18" t="s">
        <v>91</v>
      </c>
      <c r="EN5" s="18" t="s">
        <v>92</v>
      </c>
      <c r="EO5" s="18" t="s">
        <v>93</v>
      </c>
    </row>
    <row r="6" spans="1:148" s="22" customFormat="1">
      <c r="A6" s="14" t="s">
        <v>94</v>
      </c>
      <c r="B6" s="19">
        <f>B7</f>
        <v>2022</v>
      </c>
      <c r="C6" s="19">
        <f t="shared" ref="C6:X6" si="3">C7</f>
        <v>32085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岩手県　遠野市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Cd2</v>
      </c>
      <c r="M6" s="19" t="str">
        <f t="shared" si="3"/>
        <v>非設置</v>
      </c>
      <c r="N6" s="20" t="str">
        <f t="shared" si="3"/>
        <v>-</v>
      </c>
      <c r="O6" s="20">
        <f t="shared" si="3"/>
        <v>69.31</v>
      </c>
      <c r="P6" s="20">
        <f t="shared" si="3"/>
        <v>40.03</v>
      </c>
      <c r="Q6" s="20">
        <f t="shared" si="3"/>
        <v>87.25</v>
      </c>
      <c r="R6" s="20">
        <f t="shared" si="3"/>
        <v>2612</v>
      </c>
      <c r="S6" s="20">
        <f t="shared" si="3"/>
        <v>25058</v>
      </c>
      <c r="T6" s="20">
        <f t="shared" si="3"/>
        <v>825.97</v>
      </c>
      <c r="U6" s="20">
        <f t="shared" si="3"/>
        <v>30.34</v>
      </c>
      <c r="V6" s="20">
        <f t="shared" si="3"/>
        <v>10139</v>
      </c>
      <c r="W6" s="20">
        <f t="shared" si="3"/>
        <v>4.6500000000000004</v>
      </c>
      <c r="X6" s="20">
        <f t="shared" si="3"/>
        <v>2180.4299999999998</v>
      </c>
      <c r="Y6" s="21" t="str">
        <f>IF(Y7="",NA(),Y7)</f>
        <v>-</v>
      </c>
      <c r="Z6" s="21">
        <f t="shared" ref="Z6:AH6" si="4">IF(Z7="",NA(),Z7)</f>
        <v>102.96</v>
      </c>
      <c r="AA6" s="21">
        <f t="shared" si="4"/>
        <v>100.81</v>
      </c>
      <c r="AB6" s="21">
        <f t="shared" si="4"/>
        <v>98.78</v>
      </c>
      <c r="AC6" s="21">
        <f t="shared" si="4"/>
        <v>99.76</v>
      </c>
      <c r="AD6" s="21" t="str">
        <f t="shared" si="4"/>
        <v>-</v>
      </c>
      <c r="AE6" s="21">
        <f t="shared" si="4"/>
        <v>109.21</v>
      </c>
      <c r="AF6" s="21">
        <f t="shared" si="4"/>
        <v>107.81</v>
      </c>
      <c r="AG6" s="21">
        <f t="shared" si="4"/>
        <v>107.54</v>
      </c>
      <c r="AH6" s="21">
        <f t="shared" si="4"/>
        <v>107.19</v>
      </c>
      <c r="AI6" s="20" t="str">
        <f>IF(AI7="","",IF(AI7="-","【-】","【"&amp;SUBSTITUTE(TEXT(AI7,"#,##0.00"),"-","△")&amp;"】"))</f>
        <v>【106.11】</v>
      </c>
      <c r="AJ6" s="21" t="str">
        <f>IF(AJ7="",NA(),AJ7)</f>
        <v>-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 t="str">
        <f t="shared" si="5"/>
        <v>-</v>
      </c>
      <c r="AP6" s="21">
        <f t="shared" si="5"/>
        <v>15.73</v>
      </c>
      <c r="AQ6" s="21">
        <f t="shared" si="5"/>
        <v>18.2</v>
      </c>
      <c r="AR6" s="21">
        <f t="shared" si="5"/>
        <v>19.059999999999999</v>
      </c>
      <c r="AS6" s="21">
        <f t="shared" si="5"/>
        <v>31.07</v>
      </c>
      <c r="AT6" s="20" t="str">
        <f>IF(AT7="","",IF(AT7="-","【-】","【"&amp;SUBSTITUTE(TEXT(AT7,"#,##0.00"),"-","△")&amp;"】"))</f>
        <v>【3.15】</v>
      </c>
      <c r="AU6" s="21" t="str">
        <f>IF(AU7="",NA(),AU7)</f>
        <v>-</v>
      </c>
      <c r="AV6" s="21">
        <f t="shared" ref="AV6:BD6" si="6">IF(AV7="",NA(),AV7)</f>
        <v>20.99</v>
      </c>
      <c r="AW6" s="21">
        <f t="shared" si="6"/>
        <v>27.52</v>
      </c>
      <c r="AX6" s="21">
        <f t="shared" si="6"/>
        <v>29.44</v>
      </c>
      <c r="AY6" s="21">
        <f t="shared" si="6"/>
        <v>37.33</v>
      </c>
      <c r="AZ6" s="21" t="str">
        <f t="shared" si="6"/>
        <v>-</v>
      </c>
      <c r="BA6" s="21">
        <f t="shared" si="6"/>
        <v>57.26</v>
      </c>
      <c r="BB6" s="21">
        <f t="shared" si="6"/>
        <v>48.56</v>
      </c>
      <c r="BC6" s="21">
        <f t="shared" si="6"/>
        <v>47.58</v>
      </c>
      <c r="BD6" s="21">
        <f t="shared" si="6"/>
        <v>51.09</v>
      </c>
      <c r="BE6" s="20" t="str">
        <f>IF(BE7="","",IF(BE7="-","【-】","【"&amp;SUBSTITUTE(TEXT(BE7,"#,##0.00"),"-","△")&amp;"】"))</f>
        <v>【73.44】</v>
      </c>
      <c r="BF6" s="21" t="str">
        <f>IF(BF7="",NA(),BF7)</f>
        <v>-</v>
      </c>
      <c r="BG6" s="21">
        <f t="shared" ref="BG6:BO6" si="7">IF(BG7="",NA(),BG7)</f>
        <v>2827.43</v>
      </c>
      <c r="BH6" s="21">
        <f t="shared" si="7"/>
        <v>2423.54</v>
      </c>
      <c r="BI6" s="21">
        <f t="shared" si="7"/>
        <v>2166.15</v>
      </c>
      <c r="BJ6" s="21">
        <f t="shared" si="7"/>
        <v>1889.74</v>
      </c>
      <c r="BK6" s="21" t="str">
        <f t="shared" si="7"/>
        <v>-</v>
      </c>
      <c r="BL6" s="21">
        <f t="shared" si="7"/>
        <v>1130.42</v>
      </c>
      <c r="BM6" s="21">
        <f t="shared" si="7"/>
        <v>1245.0999999999999</v>
      </c>
      <c r="BN6" s="21">
        <f t="shared" si="7"/>
        <v>1108.8</v>
      </c>
      <c r="BO6" s="21">
        <f t="shared" si="7"/>
        <v>1194.56</v>
      </c>
      <c r="BP6" s="20" t="str">
        <f>IF(BP7="","",IF(BP7="-","【-】","【"&amp;SUBSTITUTE(TEXT(BP7,"#,##0.00"),"-","△")&amp;"】"))</f>
        <v>【652.82】</v>
      </c>
      <c r="BQ6" s="21" t="str">
        <f>IF(BQ7="",NA(),BQ7)</f>
        <v>-</v>
      </c>
      <c r="BR6" s="21">
        <f t="shared" ref="BR6:BZ6" si="8">IF(BR7="",NA(),BR7)</f>
        <v>91.06</v>
      </c>
      <c r="BS6" s="21">
        <f t="shared" si="8"/>
        <v>85.41</v>
      </c>
      <c r="BT6" s="21">
        <f t="shared" si="8"/>
        <v>84.99</v>
      </c>
      <c r="BU6" s="21">
        <f t="shared" si="8"/>
        <v>80.06</v>
      </c>
      <c r="BV6" s="21" t="str">
        <f t="shared" si="8"/>
        <v>-</v>
      </c>
      <c r="BW6" s="21">
        <f t="shared" si="8"/>
        <v>74.17</v>
      </c>
      <c r="BX6" s="21">
        <f t="shared" si="8"/>
        <v>79.77</v>
      </c>
      <c r="BY6" s="21">
        <f t="shared" si="8"/>
        <v>79.63</v>
      </c>
      <c r="BZ6" s="21">
        <f t="shared" si="8"/>
        <v>76.78</v>
      </c>
      <c r="CA6" s="20" t="str">
        <f>IF(CA7="","",IF(CA7="-","【-】","【"&amp;SUBSTITUTE(TEXT(CA7,"#,##0.00"),"-","△")&amp;"】"))</f>
        <v>【97.61】</v>
      </c>
      <c r="CB6" s="21" t="str">
        <f>IF(CB7="",NA(),CB7)</f>
        <v>-</v>
      </c>
      <c r="CC6" s="21">
        <f t="shared" ref="CC6:CK6" si="9">IF(CC7="",NA(),CC7)</f>
        <v>159.16</v>
      </c>
      <c r="CD6" s="21">
        <f t="shared" si="9"/>
        <v>167.85</v>
      </c>
      <c r="CE6" s="21">
        <f t="shared" si="9"/>
        <v>169.71</v>
      </c>
      <c r="CF6" s="21">
        <f t="shared" si="9"/>
        <v>180.97</v>
      </c>
      <c r="CG6" s="21" t="str">
        <f t="shared" si="9"/>
        <v>-</v>
      </c>
      <c r="CH6" s="21">
        <f t="shared" si="9"/>
        <v>230.95</v>
      </c>
      <c r="CI6" s="21">
        <f t="shared" si="9"/>
        <v>214.56</v>
      </c>
      <c r="CJ6" s="21">
        <f t="shared" si="9"/>
        <v>213.66</v>
      </c>
      <c r="CK6" s="21">
        <f t="shared" si="9"/>
        <v>224.31</v>
      </c>
      <c r="CL6" s="20" t="str">
        <f>IF(CL7="","",IF(CL7="-","【-】","【"&amp;SUBSTITUTE(TEXT(CL7,"#,##0.00"),"-","△")&amp;"】"))</f>
        <v>【138.29】</v>
      </c>
      <c r="CM6" s="21" t="str">
        <f>IF(CM7="",NA(),CM7)</f>
        <v>-</v>
      </c>
      <c r="CN6" s="21">
        <f t="shared" ref="CN6:CV6" si="10">IF(CN7="",NA(),CN7)</f>
        <v>63.48</v>
      </c>
      <c r="CO6" s="21">
        <f t="shared" si="10"/>
        <v>64.31</v>
      </c>
      <c r="CP6" s="21">
        <f t="shared" si="10"/>
        <v>63.07</v>
      </c>
      <c r="CQ6" s="21">
        <f t="shared" si="10"/>
        <v>64.55</v>
      </c>
      <c r="CR6" s="21" t="str">
        <f t="shared" si="10"/>
        <v>-</v>
      </c>
      <c r="CS6" s="21">
        <f t="shared" si="10"/>
        <v>49.27</v>
      </c>
      <c r="CT6" s="21">
        <f t="shared" si="10"/>
        <v>49.47</v>
      </c>
      <c r="CU6" s="21">
        <f t="shared" si="10"/>
        <v>48.19</v>
      </c>
      <c r="CV6" s="21">
        <f t="shared" si="10"/>
        <v>47.32</v>
      </c>
      <c r="CW6" s="20" t="str">
        <f>IF(CW7="","",IF(CW7="-","【-】","【"&amp;SUBSTITUTE(TEXT(CW7,"#,##0.00"),"-","△")&amp;"】"))</f>
        <v>【59.10】</v>
      </c>
      <c r="CX6" s="21" t="str">
        <f>IF(CX7="",NA(),CX7)</f>
        <v>-</v>
      </c>
      <c r="CY6" s="21">
        <f t="shared" ref="CY6:DG6" si="11">IF(CY7="",NA(),CY7)</f>
        <v>88.93</v>
      </c>
      <c r="CZ6" s="21">
        <f t="shared" si="11"/>
        <v>90.78</v>
      </c>
      <c r="DA6" s="21">
        <f t="shared" si="11"/>
        <v>91.33</v>
      </c>
      <c r="DB6" s="21">
        <f t="shared" si="11"/>
        <v>91.83</v>
      </c>
      <c r="DC6" s="21" t="str">
        <f t="shared" si="11"/>
        <v>-</v>
      </c>
      <c r="DD6" s="21">
        <f t="shared" si="11"/>
        <v>83.16</v>
      </c>
      <c r="DE6" s="21">
        <f t="shared" si="11"/>
        <v>82.06</v>
      </c>
      <c r="DF6" s="21">
        <f t="shared" si="11"/>
        <v>82.26</v>
      </c>
      <c r="DG6" s="21">
        <f t="shared" si="11"/>
        <v>81.33</v>
      </c>
      <c r="DH6" s="20" t="str">
        <f>IF(DH7="","",IF(DH7="-","【-】","【"&amp;SUBSTITUTE(TEXT(DH7,"#,##0.00"),"-","△")&amp;"】"))</f>
        <v>【95.82】</v>
      </c>
      <c r="DI6" s="21" t="str">
        <f>IF(DI7="",NA(),DI7)</f>
        <v>-</v>
      </c>
      <c r="DJ6" s="21">
        <f t="shared" ref="DJ6:DR6" si="12">IF(DJ7="",NA(),DJ7)</f>
        <v>3.48</v>
      </c>
      <c r="DK6" s="21">
        <f t="shared" si="12"/>
        <v>7.02</v>
      </c>
      <c r="DL6" s="21">
        <f t="shared" si="12"/>
        <v>10.39</v>
      </c>
      <c r="DM6" s="21">
        <f t="shared" si="12"/>
        <v>13.76</v>
      </c>
      <c r="DN6" s="21" t="str">
        <f t="shared" si="12"/>
        <v>-</v>
      </c>
      <c r="DO6" s="21">
        <f t="shared" si="12"/>
        <v>24.1</v>
      </c>
      <c r="DP6" s="21">
        <f t="shared" si="12"/>
        <v>19.93</v>
      </c>
      <c r="DQ6" s="21">
        <f t="shared" si="12"/>
        <v>21.94</v>
      </c>
      <c r="DR6" s="21">
        <f t="shared" si="12"/>
        <v>22.89</v>
      </c>
      <c r="DS6" s="20" t="str">
        <f>IF(DS7="","",IF(DS7="-","【-】","【"&amp;SUBSTITUTE(TEXT(DS7,"#,##0.00"),"-","△")&amp;"】"))</f>
        <v>【39.74】</v>
      </c>
      <c r="DT6" s="21" t="str">
        <f>IF(DT7="",NA(),DT7)</f>
        <v>-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 t="str">
        <f t="shared" si="13"/>
        <v>-</v>
      </c>
      <c r="DZ6" s="20">
        <f t="shared" si="13"/>
        <v>0</v>
      </c>
      <c r="EA6" s="20">
        <f t="shared" si="13"/>
        <v>0</v>
      </c>
      <c r="EB6" s="20">
        <f t="shared" si="13"/>
        <v>0</v>
      </c>
      <c r="EC6" s="20">
        <f t="shared" si="13"/>
        <v>0</v>
      </c>
      <c r="ED6" s="20" t="str">
        <f>IF(ED7="","",IF(ED7="-","【-】","【"&amp;SUBSTITUTE(TEXT(ED7,"#,##0.00"),"-","△")&amp;"】"))</f>
        <v>【7.62】</v>
      </c>
      <c r="EE6" s="21" t="str">
        <f>IF(EE7="",NA(),EE7)</f>
        <v>-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 t="str">
        <f t="shared" si="14"/>
        <v>-</v>
      </c>
      <c r="EK6" s="21">
        <f t="shared" si="14"/>
        <v>0.1</v>
      </c>
      <c r="EL6" s="21">
        <f t="shared" si="14"/>
        <v>0.32</v>
      </c>
      <c r="EM6" s="21">
        <f t="shared" si="14"/>
        <v>0.1</v>
      </c>
      <c r="EN6" s="21">
        <f t="shared" si="14"/>
        <v>0.09</v>
      </c>
      <c r="EO6" s="20" t="str">
        <f>IF(EO7="","",IF(EO7="-","【-】","【"&amp;SUBSTITUTE(TEXT(EO7,"#,##0.00"),"-","△")&amp;"】"))</f>
        <v>【0.23】</v>
      </c>
    </row>
    <row r="7" spans="1:148" s="22" customFormat="1">
      <c r="A7" s="14"/>
      <c r="B7" s="23">
        <v>2022</v>
      </c>
      <c r="C7" s="23">
        <v>32085</v>
      </c>
      <c r="D7" s="23">
        <v>46</v>
      </c>
      <c r="E7" s="23">
        <v>17</v>
      </c>
      <c r="F7" s="23">
        <v>1</v>
      </c>
      <c r="G7" s="23">
        <v>0</v>
      </c>
      <c r="H7" s="23" t="s">
        <v>95</v>
      </c>
      <c r="I7" s="23" t="s">
        <v>96</v>
      </c>
      <c r="J7" s="23" t="s">
        <v>97</v>
      </c>
      <c r="K7" s="23" t="s">
        <v>98</v>
      </c>
      <c r="L7" s="23" t="s">
        <v>99</v>
      </c>
      <c r="M7" s="23" t="s">
        <v>100</v>
      </c>
      <c r="N7" s="24" t="s">
        <v>101</v>
      </c>
      <c r="O7" s="24">
        <v>69.31</v>
      </c>
      <c r="P7" s="24">
        <v>40.03</v>
      </c>
      <c r="Q7" s="24">
        <v>87.25</v>
      </c>
      <c r="R7" s="24">
        <v>2612</v>
      </c>
      <c r="S7" s="24">
        <v>25058</v>
      </c>
      <c r="T7" s="24">
        <v>825.97</v>
      </c>
      <c r="U7" s="24">
        <v>30.34</v>
      </c>
      <c r="V7" s="24">
        <v>10139</v>
      </c>
      <c r="W7" s="24">
        <v>4.6500000000000004</v>
      </c>
      <c r="X7" s="24">
        <v>2180.4299999999998</v>
      </c>
      <c r="Y7" s="24" t="s">
        <v>101</v>
      </c>
      <c r="Z7" s="24">
        <v>102.96</v>
      </c>
      <c r="AA7" s="24">
        <v>100.81</v>
      </c>
      <c r="AB7" s="24">
        <v>98.78</v>
      </c>
      <c r="AC7" s="24">
        <v>99.76</v>
      </c>
      <c r="AD7" s="24" t="s">
        <v>101</v>
      </c>
      <c r="AE7" s="24">
        <v>109.21</v>
      </c>
      <c r="AF7" s="24">
        <v>107.81</v>
      </c>
      <c r="AG7" s="24">
        <v>107.54</v>
      </c>
      <c r="AH7" s="24">
        <v>107.19</v>
      </c>
      <c r="AI7" s="24">
        <v>106.11</v>
      </c>
      <c r="AJ7" s="24" t="s">
        <v>101</v>
      </c>
      <c r="AK7" s="24">
        <v>0</v>
      </c>
      <c r="AL7" s="24">
        <v>0</v>
      </c>
      <c r="AM7" s="24">
        <v>0</v>
      </c>
      <c r="AN7" s="24">
        <v>0</v>
      </c>
      <c r="AO7" s="24" t="s">
        <v>101</v>
      </c>
      <c r="AP7" s="24">
        <v>15.73</v>
      </c>
      <c r="AQ7" s="24">
        <v>18.2</v>
      </c>
      <c r="AR7" s="24">
        <v>19.059999999999999</v>
      </c>
      <c r="AS7" s="24">
        <v>31.07</v>
      </c>
      <c r="AT7" s="24">
        <v>3.15</v>
      </c>
      <c r="AU7" s="24" t="s">
        <v>101</v>
      </c>
      <c r="AV7" s="24">
        <v>20.99</v>
      </c>
      <c r="AW7" s="24">
        <v>27.52</v>
      </c>
      <c r="AX7" s="24">
        <v>29.44</v>
      </c>
      <c r="AY7" s="24">
        <v>37.33</v>
      </c>
      <c r="AZ7" s="24" t="s">
        <v>101</v>
      </c>
      <c r="BA7" s="24">
        <v>57.26</v>
      </c>
      <c r="BB7" s="24">
        <v>48.56</v>
      </c>
      <c r="BC7" s="24">
        <v>47.58</v>
      </c>
      <c r="BD7" s="24">
        <v>51.09</v>
      </c>
      <c r="BE7" s="24">
        <v>73.44</v>
      </c>
      <c r="BF7" s="24" t="s">
        <v>101</v>
      </c>
      <c r="BG7" s="24">
        <v>2827.43</v>
      </c>
      <c r="BH7" s="24">
        <v>2423.54</v>
      </c>
      <c r="BI7" s="24">
        <v>2166.15</v>
      </c>
      <c r="BJ7" s="24">
        <v>1889.74</v>
      </c>
      <c r="BK7" s="24" t="s">
        <v>101</v>
      </c>
      <c r="BL7" s="24">
        <v>1130.42</v>
      </c>
      <c r="BM7" s="24">
        <v>1245.0999999999999</v>
      </c>
      <c r="BN7" s="24">
        <v>1108.8</v>
      </c>
      <c r="BO7" s="24">
        <v>1194.56</v>
      </c>
      <c r="BP7" s="24">
        <v>652.82000000000005</v>
      </c>
      <c r="BQ7" s="24" t="s">
        <v>101</v>
      </c>
      <c r="BR7" s="24">
        <v>91.06</v>
      </c>
      <c r="BS7" s="24">
        <v>85.41</v>
      </c>
      <c r="BT7" s="24">
        <v>84.99</v>
      </c>
      <c r="BU7" s="24">
        <v>80.06</v>
      </c>
      <c r="BV7" s="24" t="s">
        <v>101</v>
      </c>
      <c r="BW7" s="24">
        <v>74.17</v>
      </c>
      <c r="BX7" s="24">
        <v>79.77</v>
      </c>
      <c r="BY7" s="24">
        <v>79.63</v>
      </c>
      <c r="BZ7" s="24">
        <v>76.78</v>
      </c>
      <c r="CA7" s="24">
        <v>97.61</v>
      </c>
      <c r="CB7" s="24" t="s">
        <v>101</v>
      </c>
      <c r="CC7" s="24">
        <v>159.16</v>
      </c>
      <c r="CD7" s="24">
        <v>167.85</v>
      </c>
      <c r="CE7" s="24">
        <v>169.71</v>
      </c>
      <c r="CF7" s="24">
        <v>180.97</v>
      </c>
      <c r="CG7" s="24" t="s">
        <v>101</v>
      </c>
      <c r="CH7" s="24">
        <v>230.95</v>
      </c>
      <c r="CI7" s="24">
        <v>214.56</v>
      </c>
      <c r="CJ7" s="24">
        <v>213.66</v>
      </c>
      <c r="CK7" s="24">
        <v>224.31</v>
      </c>
      <c r="CL7" s="24">
        <v>138.29</v>
      </c>
      <c r="CM7" s="24" t="s">
        <v>101</v>
      </c>
      <c r="CN7" s="24">
        <v>63.48</v>
      </c>
      <c r="CO7" s="24">
        <v>64.31</v>
      </c>
      <c r="CP7" s="24">
        <v>63.07</v>
      </c>
      <c r="CQ7" s="24">
        <v>64.55</v>
      </c>
      <c r="CR7" s="24" t="s">
        <v>101</v>
      </c>
      <c r="CS7" s="24">
        <v>49.27</v>
      </c>
      <c r="CT7" s="24">
        <v>49.47</v>
      </c>
      <c r="CU7" s="24">
        <v>48.19</v>
      </c>
      <c r="CV7" s="24">
        <v>47.32</v>
      </c>
      <c r="CW7" s="24">
        <v>59.1</v>
      </c>
      <c r="CX7" s="24" t="s">
        <v>101</v>
      </c>
      <c r="CY7" s="24">
        <v>88.93</v>
      </c>
      <c r="CZ7" s="24">
        <v>90.78</v>
      </c>
      <c r="DA7" s="24">
        <v>91.33</v>
      </c>
      <c r="DB7" s="24">
        <v>91.83</v>
      </c>
      <c r="DC7" s="24" t="s">
        <v>101</v>
      </c>
      <c r="DD7" s="24">
        <v>83.16</v>
      </c>
      <c r="DE7" s="24">
        <v>82.06</v>
      </c>
      <c r="DF7" s="24">
        <v>82.26</v>
      </c>
      <c r="DG7" s="24">
        <v>81.33</v>
      </c>
      <c r="DH7" s="24">
        <v>95.82</v>
      </c>
      <c r="DI7" s="24" t="s">
        <v>101</v>
      </c>
      <c r="DJ7" s="24">
        <v>3.48</v>
      </c>
      <c r="DK7" s="24">
        <v>7.02</v>
      </c>
      <c r="DL7" s="24">
        <v>10.39</v>
      </c>
      <c r="DM7" s="24">
        <v>13.76</v>
      </c>
      <c r="DN7" s="24" t="s">
        <v>101</v>
      </c>
      <c r="DO7" s="24">
        <v>24.1</v>
      </c>
      <c r="DP7" s="24">
        <v>19.93</v>
      </c>
      <c r="DQ7" s="24">
        <v>21.94</v>
      </c>
      <c r="DR7" s="24">
        <v>22.89</v>
      </c>
      <c r="DS7" s="24">
        <v>39.74</v>
      </c>
      <c r="DT7" s="24" t="s">
        <v>101</v>
      </c>
      <c r="DU7" s="24">
        <v>0</v>
      </c>
      <c r="DV7" s="24">
        <v>0</v>
      </c>
      <c r="DW7" s="24">
        <v>0</v>
      </c>
      <c r="DX7" s="24">
        <v>0</v>
      </c>
      <c r="DY7" s="24" t="s">
        <v>101</v>
      </c>
      <c r="DZ7" s="24">
        <v>0</v>
      </c>
      <c r="EA7" s="24">
        <v>0</v>
      </c>
      <c r="EB7" s="24">
        <v>0</v>
      </c>
      <c r="EC7" s="24">
        <v>0</v>
      </c>
      <c r="ED7" s="24">
        <v>7.62</v>
      </c>
      <c r="EE7" s="24" t="s">
        <v>101</v>
      </c>
      <c r="EF7" s="24">
        <v>0</v>
      </c>
      <c r="EG7" s="24">
        <v>0</v>
      </c>
      <c r="EH7" s="24">
        <v>0</v>
      </c>
      <c r="EI7" s="24">
        <v>0</v>
      </c>
      <c r="EJ7" s="24" t="s">
        <v>101</v>
      </c>
      <c r="EK7" s="24">
        <v>0.1</v>
      </c>
      <c r="EL7" s="24">
        <v>0.32</v>
      </c>
      <c r="EM7" s="24">
        <v>0.1</v>
      </c>
      <c r="EN7" s="24">
        <v>0.09</v>
      </c>
      <c r="EO7" s="24">
        <v>0.23</v>
      </c>
    </row>
    <row r="8" spans="1:148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>
      <c r="A9" s="26"/>
      <c r="B9" s="26" t="s">
        <v>102</v>
      </c>
      <c r="C9" s="26" t="s">
        <v>103</v>
      </c>
      <c r="D9" s="26" t="s">
        <v>104</v>
      </c>
      <c r="E9" s="26" t="s">
        <v>105</v>
      </c>
      <c r="F9" s="26" t="s">
        <v>106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>
      <c r="B11">
        <v>4</v>
      </c>
      <c r="C11">
        <v>3</v>
      </c>
      <c r="D11">
        <v>2</v>
      </c>
      <c r="E11">
        <v>1</v>
      </c>
      <c r="F11">
        <v>0</v>
      </c>
      <c r="G11" t="s">
        <v>107</v>
      </c>
    </row>
    <row r="12" spans="1:148">
      <c r="B12">
        <v>1</v>
      </c>
      <c r="C12">
        <v>1</v>
      </c>
      <c r="D12">
        <v>2</v>
      </c>
      <c r="E12">
        <v>3</v>
      </c>
      <c r="F12">
        <v>4</v>
      </c>
      <c r="G12" t="s">
        <v>108</v>
      </c>
    </row>
    <row r="13" spans="1:148">
      <c r="B13" t="s">
        <v>109</v>
      </c>
      <c r="C13" t="s">
        <v>110</v>
      </c>
      <c r="D13" t="s">
        <v>111</v>
      </c>
      <c r="E13" t="s">
        <v>112</v>
      </c>
      <c r="F13" t="s">
        <v>112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>
  </dc:subject>
  <dc:creator>公営企業課</dc:creator>
  <cp:keywords>
  </cp:keywords>
  <dc:description>
  </dc:description>
  <cp:lastModifiedBy>鈴木亮</cp:lastModifiedBy>
  <cp:lastPrinted>2024-01-25T01:53:50Z</cp:lastPrinted>
  <dcterms:created xsi:type="dcterms:W3CDTF">2023-12-12T00:42:29Z</dcterms:created>
  <dcterms:modified xsi:type="dcterms:W3CDTF">2024-01-25T06:18:10Z</dcterms:modified>
  <cp:category>
  </cp:category>
</cp:coreProperties>
</file>