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921\Desktop\"/>
    </mc:Choice>
  </mc:AlternateContent>
  <xr:revisionPtr revIDLastSave="0" documentId="13_ncr:1_{4D58458A-3791-425E-B36A-D9E936F56923}" xr6:coauthVersionLast="47" xr6:coauthVersionMax="47" xr10:uidLastSave="{00000000-0000-0000-0000-000000000000}"/>
  <workbookProtection workbookAlgorithmName="SHA-512" workbookHashValue="7j2BRo63wbrJMCzGrv7JLXuOdLAZZoVg129Unkz5FKbSbPpuTJ4J74rrh3MjUllyVvXOrJl51w5ND24QO/WZDQ==" workbookSaltValue="RafrpCWmJbytgtc4jAQSe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W10" i="4" s="1"/>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T10" i="4"/>
  <c r="AL10" i="4"/>
  <c r="AD10" i="4"/>
  <c r="W8" i="4"/>
  <c r="P8" i="4"/>
  <c r="I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<sst xmlns="http://schemas.openxmlformats.org/spreadsheetml/2006/main" count="253" uniqueCount="116">
  <si>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</si>
  <si>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</si>
  <si>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</si>
  <si>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</si>
  <si>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</si>
  <si>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</si>
  <si>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</si>
  <si>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</si>
  <si>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</si>
  <si>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</si>
  <si>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</si>
  <si>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</si>
  <si>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</si>
  <si>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</si>
  <si>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</si>
  <si>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</si>
  <si>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</si>
  <si>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</si>
  <si>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</si>
  <si>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</si>
  <si>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</si>
  <si>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</si>
  <si>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</si>
  <si>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</si>
  <si>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</si>
  <si>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</si>
  <si>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</si>
  <si>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</si>
  <si>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</si>
  <si>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</si>
  <si>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</si>
  <si>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</si>
  <si>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</si>
  <si>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</si>
  <si>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</si>
  <si>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</si>
  <si>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</si>
  <si>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</si>
  <si>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</si>
  <si>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</si>
  <si>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</si>
  <si>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</si>
  <si>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</si>
  <si>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</si>
  <si>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</si>
  <si>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</si>
  <si>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</si>
  <si>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</si>
  <si>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</si>
  <si>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</si>
  <si>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</si>
  <si>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</si>
  <si>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</si>
  <si>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</si>
  <si>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</si>
  <si>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</si>
  <si>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</si>
  <si>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</si>
  <si>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</si>
  <si>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</si>
  <si>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</si>
  <si>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</si>
  <si>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</si>
  <si>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</si>
  <si>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</si>
  <si>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</si>
  <si>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</si>
  <si>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</si>
  <si>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</si>
  <si>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</si>
  <si>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</si>
  <si>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</si>
  <si>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</si>
  <si>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</si>
  <si>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</si>
  <si>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</si>
  <si>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</si>
  <si>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</si>
  <si>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</si>
  <si>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</si>
  <si>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</si>
  <si>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</si>
  <si>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</si>
  <si>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</si>
  <si>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</si>
  <si>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</si>
  <si>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</si>
  <si>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</si>
  <si>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</si>
  <si>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</si>
  <si>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</si>
  <si>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</si>
  <si>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</si>
  <si>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</si>
  <si>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</si>
  <si>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</si>
  <si>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</si>
  <si>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</si>
  <si>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</si>
  <si>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</si>
  <si>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</si>
  <si>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</si>
  <si>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</si>
  <si>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</si>
  <si>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</si>
  <si>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</si>
  <si>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</si>
  <si>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</si>
  <si>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</si>
  <si>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</si>
  <si>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</si>
  <si>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</si>
  <si>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</si>
  <si>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・類似団体と比較して①有形固定資産減価償却率は下回っています。⑧水洗化率は横ばいであり、計画に沿って機能保全工事を行いながら、施設を維持していく予定です。</t>
    <rPh sb="1" eb="3">
      <t>ルイジ</t>
    </rPh>
    <rPh sb="3" eb="5">
      <t>ダンタイ</t>
    </rPh>
    <rPh sb="6" eb="8">
      <t>ヒカク</t>
    </rPh>
    <rPh sb="11" eb="13">
      <t>ユウケイ</t>
    </rPh>
    <rPh sb="13" eb="17">
      <t>コテイシサン</t>
    </rPh>
    <rPh sb="17" eb="19">
      <t>ゲンカ</t>
    </rPh>
    <rPh sb="19" eb="22">
      <t>ショウキャクリツ</t>
    </rPh>
    <rPh sb="23" eb="25">
      <t>シタマワ</t>
    </rPh>
    <rPh sb="32" eb="36">
      <t>スイセンカリツ</t>
    </rPh>
    <rPh sb="37" eb="38">
      <t>ヨコ</t>
    </rPh>
    <rPh sb="44" eb="46">
      <t>ケイカク</t>
    </rPh>
    <rPh sb="47" eb="48">
      <t>ソ</t>
    </rPh>
    <rPh sb="50" eb="54">
      <t>キノウホゼン</t>
    </rPh>
    <rPh sb="54" eb="56">
      <t>コウジ</t>
    </rPh>
    <rPh sb="57" eb="58">
      <t>オコナ</t>
    </rPh>
    <rPh sb="63" eb="65">
      <t>シセツ</t>
    </rPh>
    <rPh sb="66" eb="68">
      <t>イジ</t>
    </rPh>
    <rPh sb="72" eb="74">
      <t>ヨテイ</t>
    </rPh>
    <phoneticPr fontId="4"/>
  </si>
  <si>
    <t>・①経常収支比率は、類似団体と比較し高い水準で推移していますが、財源不足を一般会計から基準外の操出金で補填している状況であることから経営改善が必要です。
・令和４年度に施設整備が完了したところであり④企業債残高対給水収益比率が類似団体に比較して大幅に高い割合で推移しています。このことから③流動比率も低くなっています。
・⑤経費回収率は、類似団体を上回っていますが、処理区域内人口の減少が著しく⑦施設利用率が下がっている状況です。</t>
    <rPh sb="2" eb="8">
      <t>ケイジョウシュウシヒリツ</t>
    </rPh>
    <rPh sb="10" eb="12">
      <t>ルイジ</t>
    </rPh>
    <rPh sb="12" eb="14">
      <t>ダンタイ</t>
    </rPh>
    <rPh sb="15" eb="17">
      <t>ヒカク</t>
    </rPh>
    <rPh sb="18" eb="19">
      <t>タカ</t>
    </rPh>
    <rPh sb="20" eb="22">
      <t>スイジュン</t>
    </rPh>
    <rPh sb="23" eb="25">
      <t>スイイ</t>
    </rPh>
    <rPh sb="32" eb="34">
      <t>ザイゲン</t>
    </rPh>
    <rPh sb="34" eb="36">
      <t>フソク</t>
    </rPh>
    <rPh sb="37" eb="41">
      <t>イッパンカイケイ</t>
    </rPh>
    <rPh sb="43" eb="46">
      <t>キジュンガイ</t>
    </rPh>
    <rPh sb="47" eb="49">
      <t>クリダシ</t>
    </rPh>
    <rPh sb="49" eb="50">
      <t>キン</t>
    </rPh>
    <rPh sb="51" eb="53">
      <t>ホテン</t>
    </rPh>
    <rPh sb="57" eb="59">
      <t>ジョウキョウ</t>
    </rPh>
    <rPh sb="66" eb="68">
      <t>ケイエイ</t>
    </rPh>
    <rPh sb="68" eb="70">
      <t>カイゼン</t>
    </rPh>
    <rPh sb="71" eb="73">
      <t>ヒツヨウ</t>
    </rPh>
    <rPh sb="78" eb="80">
      <t>レイワ</t>
    </rPh>
    <rPh sb="81" eb="83">
      <t>ネンド</t>
    </rPh>
    <rPh sb="84" eb="88">
      <t>シセツセイビ</t>
    </rPh>
    <rPh sb="89" eb="91">
      <t>カンリョウ</t>
    </rPh>
    <rPh sb="100" eb="103">
      <t>キギョウサイ</t>
    </rPh>
    <rPh sb="103" eb="105">
      <t>ザンダカ</t>
    </rPh>
    <rPh sb="105" eb="106">
      <t>タイ</t>
    </rPh>
    <rPh sb="106" eb="108">
      <t>キュウスイ</t>
    </rPh>
    <rPh sb="108" eb="110">
      <t>シュウエキ</t>
    </rPh>
    <rPh sb="110" eb="112">
      <t>ヒリツ</t>
    </rPh>
    <rPh sb="113" eb="115">
      <t>ルイジ</t>
    </rPh>
    <rPh sb="115" eb="117">
      <t>ダンタイ</t>
    </rPh>
    <rPh sb="118" eb="120">
      <t>ヒカク</t>
    </rPh>
    <rPh sb="122" eb="124">
      <t>オオハバ</t>
    </rPh>
    <rPh sb="125" eb="126">
      <t>タカ</t>
    </rPh>
    <rPh sb="127" eb="129">
      <t>ワリアイ</t>
    </rPh>
    <rPh sb="130" eb="132">
      <t>スイイ</t>
    </rPh>
    <rPh sb="145" eb="147">
      <t>リュウドウ</t>
    </rPh>
    <rPh sb="147" eb="149">
      <t>ヒリツ</t>
    </rPh>
    <rPh sb="150" eb="151">
      <t>ヒク</t>
    </rPh>
    <rPh sb="162" eb="167">
      <t>ケイヒカイシュウリツ</t>
    </rPh>
    <rPh sb="169" eb="171">
      <t>ルイジ</t>
    </rPh>
    <rPh sb="171" eb="173">
      <t>ダンタイ</t>
    </rPh>
    <rPh sb="174" eb="176">
      <t>ウワマワ</t>
    </rPh>
    <rPh sb="185" eb="187">
      <t>クイキ</t>
    </rPh>
    <rPh sb="187" eb="188">
      <t>ナイ</t>
    </rPh>
    <rPh sb="188" eb="190">
      <t>ジンコウ</t>
    </rPh>
    <rPh sb="191" eb="193">
      <t>ゲンショウ</t>
    </rPh>
    <rPh sb="194" eb="195">
      <t>イチジル</t>
    </rPh>
    <rPh sb="198" eb="203">
      <t>シセツリヨウリツ</t>
    </rPh>
    <rPh sb="204" eb="205">
      <t>サ</t>
    </rPh>
    <rPh sb="210" eb="212">
      <t>ジョウキョウ</t>
    </rPh>
    <phoneticPr fontId="4"/>
  </si>
  <si>
    <t>・繰入金により健全経営を維持しているところですが、人口減少が著しい地域があり、ダウンサイジング等による施設の適正化に努める必要があります。
　</t>
    <rPh sb="1" eb="4">
      <t>クリイレキン</t>
    </rPh>
    <rPh sb="7" eb="9">
      <t>ケンゼン</t>
    </rPh>
    <rPh sb="9" eb="11">
      <t>ケイエイ</t>
    </rPh>
    <rPh sb="12" eb="14">
      <t>イジ</t>
    </rPh>
    <rPh sb="25" eb="29">
      <t>ジンコウゲンショウ</t>
    </rPh>
    <rPh sb="30" eb="31">
      <t>イチジル</t>
    </rPh>
    <rPh sb="33" eb="35">
      <t>チイキ</t>
    </rPh>
    <rPh sb="47" eb="48">
      <t>トウ</t>
    </rPh>
    <rPh sb="51" eb="53">
      <t>シセツ</t>
    </rPh>
    <rPh sb="54" eb="57">
      <t>テキセイカ</t>
    </rPh>
    <rPh sb="58" eb="59">
      <t>ツト</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</si>
</sst>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CD4-4756-B62D-7305076C61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1.6</c:v>
                </c:pt>
                <c:pt idx="3">
                  <c:v>0.01</c:v>
                </c:pt>
                <c:pt idx="4">
                  <c:v>0.01</c:v>
                </c:pt>
              </c:numCache>
            </c:numRef>
          </c:val>
          <c:smooth val="0"/>
          <c:extLst>
            <c:ext xmlns:c16="http://schemas.microsoft.com/office/drawing/2014/chart" uri="{C3380CC4-5D6E-409C-BE32-E72D297353CC}">
              <c16:uniqueId val="{00000001-DCD4-4756-B62D-7305076C61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38.4</c:v>
                </c:pt>
                <c:pt idx="2">
                  <c:v>34.770000000000003</c:v>
                </c:pt>
                <c:pt idx="3">
                  <c:v>33.15</c:v>
                </c:pt>
                <c:pt idx="4">
                  <c:v>30.87</c:v>
                </c:pt>
              </c:numCache>
            </c:numRef>
          </c:val>
          <c:extLst>
            <c:ext xmlns:c16="http://schemas.microsoft.com/office/drawing/2014/chart" uri="{C3380CC4-5D6E-409C-BE32-E72D297353CC}">
              <c16:uniqueId val="{00000000-B30B-42B0-BFBA-AA97BB82BA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32.479999999999997</c:v>
                </c:pt>
                <c:pt idx="2">
                  <c:v>30.19</c:v>
                </c:pt>
                <c:pt idx="3">
                  <c:v>28.77</c:v>
                </c:pt>
                <c:pt idx="4">
                  <c:v>26.22</c:v>
                </c:pt>
              </c:numCache>
            </c:numRef>
          </c:val>
          <c:smooth val="0"/>
          <c:extLst>
            <c:ext xmlns:c16="http://schemas.microsoft.com/office/drawing/2014/chart" uri="{C3380CC4-5D6E-409C-BE32-E72D297353CC}">
              <c16:uniqueId val="{00000001-B30B-42B0-BFBA-AA97BB82BA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79.23</c:v>
                </c:pt>
                <c:pt idx="2">
                  <c:v>74.77</c:v>
                </c:pt>
                <c:pt idx="3">
                  <c:v>76.2</c:v>
                </c:pt>
                <c:pt idx="4">
                  <c:v>75.73</c:v>
                </c:pt>
              </c:numCache>
            </c:numRef>
          </c:val>
          <c:extLst>
            <c:ext xmlns:c16="http://schemas.microsoft.com/office/drawing/2014/chart" uri="{C3380CC4-5D6E-409C-BE32-E72D297353CC}">
              <c16:uniqueId val="{00000000-3755-4AED-98E5-7DD07ACECB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79.2</c:v>
                </c:pt>
                <c:pt idx="2">
                  <c:v>79.09</c:v>
                </c:pt>
                <c:pt idx="3">
                  <c:v>78.900000000000006</c:v>
                </c:pt>
                <c:pt idx="4">
                  <c:v>78.03</c:v>
                </c:pt>
              </c:numCache>
            </c:numRef>
          </c:val>
          <c:smooth val="0"/>
          <c:extLst>
            <c:ext xmlns:c16="http://schemas.microsoft.com/office/drawing/2014/chart" uri="{C3380CC4-5D6E-409C-BE32-E72D297353CC}">
              <c16:uniqueId val="{00000001-3755-4AED-98E5-7DD07ACECB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104.36</c:v>
                </c:pt>
                <c:pt idx="2">
                  <c:v>102.06</c:v>
                </c:pt>
                <c:pt idx="3">
                  <c:v>98.6</c:v>
                </c:pt>
                <c:pt idx="4">
                  <c:v>105.98</c:v>
                </c:pt>
              </c:numCache>
            </c:numRef>
          </c:val>
          <c:extLst>
            <c:ext xmlns:c16="http://schemas.microsoft.com/office/drawing/2014/chart" uri="{C3380CC4-5D6E-409C-BE32-E72D297353CC}">
              <c16:uniqueId val="{00000000-B7AA-4954-852D-C726440851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99.33</c:v>
                </c:pt>
                <c:pt idx="2">
                  <c:v>101.18</c:v>
                </c:pt>
                <c:pt idx="3">
                  <c:v>99.89</c:v>
                </c:pt>
                <c:pt idx="4">
                  <c:v>104.12</c:v>
                </c:pt>
              </c:numCache>
            </c:numRef>
          </c:val>
          <c:smooth val="0"/>
          <c:extLst>
            <c:ext xmlns:c16="http://schemas.microsoft.com/office/drawing/2014/chart" uri="{C3380CC4-5D6E-409C-BE32-E72D297353CC}">
              <c16:uniqueId val="{00000001-B7AA-4954-852D-C726440851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3.29</c:v>
                </c:pt>
                <c:pt idx="2">
                  <c:v>6.5</c:v>
                </c:pt>
                <c:pt idx="3">
                  <c:v>9.64</c:v>
                </c:pt>
                <c:pt idx="4">
                  <c:v>13.01</c:v>
                </c:pt>
              </c:numCache>
            </c:numRef>
          </c:val>
          <c:extLst>
            <c:ext xmlns:c16="http://schemas.microsoft.com/office/drawing/2014/chart" uri="{C3380CC4-5D6E-409C-BE32-E72D297353CC}">
              <c16:uniqueId val="{00000000-94AB-48E2-8869-7935E1CC6E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28.97</c:v>
                </c:pt>
                <c:pt idx="2">
                  <c:v>20.14</c:v>
                </c:pt>
                <c:pt idx="3">
                  <c:v>23.17</c:v>
                </c:pt>
                <c:pt idx="4">
                  <c:v>25.29</c:v>
                </c:pt>
              </c:numCache>
            </c:numRef>
          </c:val>
          <c:smooth val="0"/>
          <c:extLst>
            <c:ext xmlns:c16="http://schemas.microsoft.com/office/drawing/2014/chart" uri="{C3380CC4-5D6E-409C-BE32-E72D297353CC}">
              <c16:uniqueId val="{00000001-94AB-48E2-8869-7935E1CC6E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133-45B1-B30E-D6628C8319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133-45B1-B30E-D6628C8319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FF1-45CA-ADEF-A26F6D5F4D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210</c:v>
                </c:pt>
                <c:pt idx="2">
                  <c:v>140.63</c:v>
                </c:pt>
                <c:pt idx="3">
                  <c:v>163.84</c:v>
                </c:pt>
                <c:pt idx="4">
                  <c:v>176.46</c:v>
                </c:pt>
              </c:numCache>
            </c:numRef>
          </c:val>
          <c:smooth val="0"/>
          <c:extLst>
            <c:ext xmlns:c16="http://schemas.microsoft.com/office/drawing/2014/chart" uri="{C3380CC4-5D6E-409C-BE32-E72D297353CC}">
              <c16:uniqueId val="{00000001-5FF1-45CA-ADEF-A26F6D5F4D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38.92</c:v>
                </c:pt>
                <c:pt idx="2">
                  <c:v>40.94</c:v>
                </c:pt>
                <c:pt idx="3">
                  <c:v>42.34</c:v>
                </c:pt>
                <c:pt idx="4">
                  <c:v>47.7</c:v>
                </c:pt>
              </c:numCache>
            </c:numRef>
          </c:val>
          <c:extLst>
            <c:ext xmlns:c16="http://schemas.microsoft.com/office/drawing/2014/chart" uri="{C3380CC4-5D6E-409C-BE32-E72D297353CC}">
              <c16:uniqueId val="{00000000-3F23-4D45-B51E-9761B6EBF0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62.55</c:v>
                </c:pt>
                <c:pt idx="2">
                  <c:v>56.53</c:v>
                </c:pt>
                <c:pt idx="3">
                  <c:v>59.66</c:v>
                </c:pt>
                <c:pt idx="4">
                  <c:v>61.64</c:v>
                </c:pt>
              </c:numCache>
            </c:numRef>
          </c:val>
          <c:smooth val="0"/>
          <c:extLst>
            <c:ext xmlns:c16="http://schemas.microsoft.com/office/drawing/2014/chart" uri="{C3380CC4-5D6E-409C-BE32-E72D297353CC}">
              <c16:uniqueId val="{00000001-3F23-4D45-B51E-9761B6EBF0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6459.31</c:v>
                </c:pt>
                <c:pt idx="2">
                  <c:v>5884.04</c:v>
                </c:pt>
                <c:pt idx="3">
                  <c:v>6210.61</c:v>
                </c:pt>
                <c:pt idx="4">
                  <c:v>6402.84</c:v>
                </c:pt>
              </c:numCache>
            </c:numRef>
          </c:val>
          <c:extLst>
            <c:ext xmlns:c16="http://schemas.microsoft.com/office/drawing/2014/chart" uri="{C3380CC4-5D6E-409C-BE32-E72D297353CC}">
              <c16:uniqueId val="{00000000-D26E-4D9A-9FF3-0A2A1E5253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998.42</c:v>
                </c:pt>
                <c:pt idx="2">
                  <c:v>1095.52</c:v>
                </c:pt>
                <c:pt idx="3">
                  <c:v>1056.55</c:v>
                </c:pt>
                <c:pt idx="4">
                  <c:v>1278.54</c:v>
                </c:pt>
              </c:numCache>
            </c:numRef>
          </c:val>
          <c:smooth val="0"/>
          <c:extLst>
            <c:ext xmlns:c16="http://schemas.microsoft.com/office/drawing/2014/chart" uri="{C3380CC4-5D6E-409C-BE32-E72D297353CC}">
              <c16:uniqueId val="{00000001-D26E-4D9A-9FF3-0A2A1E5253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77.69</c:v>
                </c:pt>
                <c:pt idx="2">
                  <c:v>83.58</c:v>
                </c:pt>
                <c:pt idx="3">
                  <c:v>74.52</c:v>
                </c:pt>
                <c:pt idx="4">
                  <c:v>51.24</c:v>
                </c:pt>
              </c:numCache>
            </c:numRef>
          </c:val>
          <c:extLst>
            <c:ext xmlns:c16="http://schemas.microsoft.com/office/drawing/2014/chart" uri="{C3380CC4-5D6E-409C-BE32-E72D297353CC}">
              <c16:uniqueId val="{00000000-C384-4E50-ACDB-CFCE75890E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41.41</c:v>
                </c:pt>
                <c:pt idx="2">
                  <c:v>39.64</c:v>
                </c:pt>
                <c:pt idx="3">
                  <c:v>40</c:v>
                </c:pt>
                <c:pt idx="4">
                  <c:v>38.74</c:v>
                </c:pt>
              </c:numCache>
            </c:numRef>
          </c:val>
          <c:smooth val="0"/>
          <c:extLst>
            <c:ext xmlns:c16="http://schemas.microsoft.com/office/drawing/2014/chart" uri="{C3380CC4-5D6E-409C-BE32-E72D297353CC}">
              <c16:uniqueId val="{00000001-C384-4E50-ACDB-CFCE75890E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174.74</c:v>
                </c:pt>
                <c:pt idx="2">
                  <c:v>171.39</c:v>
                </c:pt>
                <c:pt idx="3">
                  <c:v>191.54</c:v>
                </c:pt>
                <c:pt idx="4">
                  <c:v>278.79000000000002</c:v>
                </c:pt>
              </c:numCache>
            </c:numRef>
          </c:val>
          <c:extLst>
            <c:ext xmlns:c16="http://schemas.microsoft.com/office/drawing/2014/chart" uri="{C3380CC4-5D6E-409C-BE32-E72D297353CC}">
              <c16:uniqueId val="{00000000-E3EA-4EA4-B3F2-DADABD20FC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417.56</c:v>
                </c:pt>
                <c:pt idx="2">
                  <c:v>449.72</c:v>
                </c:pt>
                <c:pt idx="3">
                  <c:v>437.27</c:v>
                </c:pt>
                <c:pt idx="4">
                  <c:v>456.72</c:v>
                </c:pt>
              </c:numCache>
            </c:numRef>
          </c:val>
          <c:smooth val="0"/>
          <c:extLst>
            <c:ext xmlns:c16="http://schemas.microsoft.com/office/drawing/2014/chart" uri="{C3380CC4-5D6E-409C-BE32-E72D297353CC}">
              <c16:uniqueId val="{00000001-E3EA-4EA4-B3F2-DADABD20FC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久慈市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32645</v>
      </c>
      <c r="AM8" s="37"/>
      <c r="AN8" s="37"/>
      <c r="AO8" s="37"/>
      <c r="AP8" s="37"/>
      <c r="AQ8" s="37"/>
      <c r="AR8" s="37"/>
      <c r="AS8" s="37"/>
      <c r="AT8" s="38">
        <f>データ!T6</f>
        <v>623.5</v>
      </c>
      <c r="AU8" s="38"/>
      <c r="AV8" s="38"/>
      <c r="AW8" s="38"/>
      <c r="AX8" s="38"/>
      <c r="AY8" s="38"/>
      <c r="AZ8" s="38"/>
      <c r="BA8" s="38"/>
      <c r="BB8" s="38">
        <f>データ!U6</f>
        <v>52.36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59.72</v>
      </c>
      <c r="J10" s="38"/>
      <c r="K10" s="38"/>
      <c r="L10" s="38"/>
      <c r="M10" s="38"/>
      <c r="N10" s="38"/>
      <c r="O10" s="38"/>
      <c r="P10" s="38">
        <f>データ!P6</f>
        <v>9.26</v>
      </c>
      <c r="Q10" s="38"/>
      <c r="R10" s="38"/>
      <c r="S10" s="38"/>
      <c r="T10" s="38"/>
      <c r="U10" s="38"/>
      <c r="V10" s="38"/>
      <c r="W10" s="38">
        <f>データ!Q6</f>
        <v>97.92</v>
      </c>
      <c r="X10" s="38"/>
      <c r="Y10" s="38"/>
      <c r="Z10" s="38"/>
      <c r="AA10" s="38"/>
      <c r="AB10" s="38"/>
      <c r="AC10" s="38"/>
      <c r="AD10" s="37">
        <f>データ!R6</f>
        <v>2750</v>
      </c>
      <c r="AE10" s="37"/>
      <c r="AF10" s="37"/>
      <c r="AG10" s="37"/>
      <c r="AH10" s="37"/>
      <c r="AI10" s="37"/>
      <c r="AJ10" s="37"/>
      <c r="AK10" s="2"/>
      <c r="AL10" s="37">
        <f>データ!V6</f>
        <v>2996</v>
      </c>
      <c r="AM10" s="37"/>
      <c r="AN10" s="37"/>
      <c r="AO10" s="37"/>
      <c r="AP10" s="37"/>
      <c r="AQ10" s="37"/>
      <c r="AR10" s="37"/>
      <c r="AS10" s="37"/>
      <c r="AT10" s="38">
        <f>データ!W6</f>
        <v>5.08</v>
      </c>
      <c r="AU10" s="38"/>
      <c r="AV10" s="38"/>
      <c r="AW10" s="38"/>
      <c r="AX10" s="38"/>
      <c r="AY10" s="38"/>
      <c r="AZ10" s="38"/>
      <c r="BA10" s="38"/>
      <c r="BB10" s="38">
        <f>データ!X6</f>
        <v>589.76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zIy4cKrzc/ggAweEN7ocip/BxPdQx9D1uNcbcH9fnwZpWKfJuOQKDDmLEFr8HoCPR99S2NbF1kCOldN2tc2Z/A==" saltValue="/iseo+SHjRxDRq/w75U3/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32077</v>
      </c>
      <c r="D6" s="19">
        <f t="shared" si="3"/>
        <v>46</v>
      </c>
      <c r="E6" s="19">
        <f t="shared" si="3"/>
        <v>17</v>
      </c>
      <c r="F6" s="19">
        <f t="shared" si="3"/>
        <v>6</v>
      </c>
      <c r="G6" s="19">
        <f t="shared" si="3"/>
        <v>0</v>
      </c>
      <c r="H6" s="19" t="str">
        <f t="shared" si="3"/>
        <v>岩手県　久慈市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59.72</v>
      </c>
      <c r="P6" s="20">
        <f t="shared" si="3"/>
        <v>9.26</v>
      </c>
      <c r="Q6" s="20">
        <f t="shared" si="3"/>
        <v>97.92</v>
      </c>
      <c r="R6" s="20">
        <f t="shared" si="3"/>
        <v>2750</v>
      </c>
      <c r="S6" s="20">
        <f t="shared" si="3"/>
        <v>32645</v>
      </c>
      <c r="T6" s="20">
        <f t="shared" si="3"/>
        <v>623.5</v>
      </c>
      <c r="U6" s="20">
        <f t="shared" si="3"/>
        <v>52.36</v>
      </c>
      <c r="V6" s="20">
        <f t="shared" si="3"/>
        <v>2996</v>
      </c>
      <c r="W6" s="20">
        <f t="shared" si="3"/>
        <v>5.08</v>
      </c>
      <c r="X6" s="20">
        <f t="shared" si="3"/>
        <v>589.76</v>
      </c>
      <c r="Y6" s="21" t="str">
        <f>IF(Y7="",NA(),Y7)</f>
        <v>-</v>
      </c>
      <c r="Z6" s="21">
        <f t="shared" ref="Z6:AH6" si="4">IF(Z7="",NA(),Z7)</f>
        <v>104.36</v>
      </c>
      <c r="AA6" s="21">
        <f t="shared" si="4"/>
        <v>102.06</v>
      </c>
      <c r="AB6" s="21">
        <f t="shared" si="4"/>
        <v>98.6</v>
      </c>
      <c r="AC6" s="21">
        <f t="shared" si="4"/>
        <v>105.98</v>
      </c>
      <c r="AD6" s="21" t="str">
        <f t="shared" si="4"/>
        <v>-</v>
      </c>
      <c r="AE6" s="21">
        <f t="shared" si="4"/>
        <v>99.33</v>
      </c>
      <c r="AF6" s="21">
        <f t="shared" si="4"/>
        <v>101.18</v>
      </c>
      <c r="AG6" s="21">
        <f t="shared" si="4"/>
        <v>99.89</v>
      </c>
      <c r="AH6" s="21">
        <f t="shared" si="4"/>
        <v>104.12</v>
      </c>
      <c r="AI6" s="20" t="str">
        <f>IF(AI7="","",IF(AI7="-","【-】","【"&amp;SUBSTITUTE(TEXT(AI7,"#,##0.00"),"-","△")&amp;"】"))</f>
        <v>【101.46】</v>
      </c>
      <c r="AJ6" s="21" t="str">
        <f>IF(AJ7="",NA(),AJ7)</f>
        <v>-</v>
      </c>
      <c r="AK6" s="20">
        <f t="shared" ref="AK6:AS6" si="5">IF(AK7="",NA(),AK7)</f>
        <v>0</v>
      </c>
      <c r="AL6" s="20">
        <f t="shared" si="5"/>
        <v>0</v>
      </c>
      <c r="AM6" s="20">
        <f t="shared" si="5"/>
        <v>0</v>
      </c>
      <c r="AN6" s="20">
        <f t="shared" si="5"/>
        <v>0</v>
      </c>
      <c r="AO6" s="21" t="str">
        <f t="shared" si="5"/>
        <v>-</v>
      </c>
      <c r="AP6" s="21">
        <f t="shared" si="5"/>
        <v>210</v>
      </c>
      <c r="AQ6" s="21">
        <f t="shared" si="5"/>
        <v>140.63</v>
      </c>
      <c r="AR6" s="21">
        <f t="shared" si="5"/>
        <v>163.84</v>
      </c>
      <c r="AS6" s="21">
        <f t="shared" si="5"/>
        <v>176.46</v>
      </c>
      <c r="AT6" s="20" t="str">
        <f>IF(AT7="","",IF(AT7="-","【-】","【"&amp;SUBSTITUTE(TEXT(AT7,"#,##0.00"),"-","△")&amp;"】"))</f>
        <v>【104.91】</v>
      </c>
      <c r="AU6" s="21" t="str">
        <f>IF(AU7="",NA(),AU7)</f>
        <v>-</v>
      </c>
      <c r="AV6" s="21">
        <f t="shared" ref="AV6:BD6" si="6">IF(AV7="",NA(),AV7)</f>
        <v>38.92</v>
      </c>
      <c r="AW6" s="21">
        <f t="shared" si="6"/>
        <v>40.94</v>
      </c>
      <c r="AX6" s="21">
        <f t="shared" si="6"/>
        <v>42.34</v>
      </c>
      <c r="AY6" s="21">
        <f t="shared" si="6"/>
        <v>47.7</v>
      </c>
      <c r="AZ6" s="21" t="str">
        <f t="shared" si="6"/>
        <v>-</v>
      </c>
      <c r="BA6" s="21">
        <f t="shared" si="6"/>
        <v>62.55</v>
      </c>
      <c r="BB6" s="21">
        <f t="shared" si="6"/>
        <v>56.53</v>
      </c>
      <c r="BC6" s="21">
        <f t="shared" si="6"/>
        <v>59.66</v>
      </c>
      <c r="BD6" s="21">
        <f t="shared" si="6"/>
        <v>61.64</v>
      </c>
      <c r="BE6" s="20" t="str">
        <f>IF(BE7="","",IF(BE7="-","【-】","【"&amp;SUBSTITUTE(TEXT(BE7,"#,##0.00"),"-","△")&amp;"】"))</f>
        <v>【61.34】</v>
      </c>
      <c r="BF6" s="21" t="str">
        <f>IF(BF7="",NA(),BF7)</f>
        <v>-</v>
      </c>
      <c r="BG6" s="21">
        <f t="shared" ref="BG6:BO6" si="7">IF(BG7="",NA(),BG7)</f>
        <v>6459.31</v>
      </c>
      <c r="BH6" s="21">
        <f t="shared" si="7"/>
        <v>5884.04</v>
      </c>
      <c r="BI6" s="21">
        <f t="shared" si="7"/>
        <v>6210.61</v>
      </c>
      <c r="BJ6" s="21">
        <f t="shared" si="7"/>
        <v>6402.84</v>
      </c>
      <c r="BK6" s="21" t="str">
        <f t="shared" si="7"/>
        <v>-</v>
      </c>
      <c r="BL6" s="21">
        <f t="shared" si="7"/>
        <v>998.42</v>
      </c>
      <c r="BM6" s="21">
        <f t="shared" si="7"/>
        <v>1095.52</v>
      </c>
      <c r="BN6" s="21">
        <f t="shared" si="7"/>
        <v>1056.55</v>
      </c>
      <c r="BO6" s="21">
        <f t="shared" si="7"/>
        <v>1278.54</v>
      </c>
      <c r="BP6" s="20" t="str">
        <f>IF(BP7="","",IF(BP7="-","【-】","【"&amp;SUBSTITUTE(TEXT(BP7,"#,##0.00"),"-","△")&amp;"】"))</f>
        <v>【1,078.44】</v>
      </c>
      <c r="BQ6" s="21" t="str">
        <f>IF(BQ7="",NA(),BQ7)</f>
        <v>-</v>
      </c>
      <c r="BR6" s="21">
        <f t="shared" ref="BR6:BZ6" si="8">IF(BR7="",NA(),BR7)</f>
        <v>77.69</v>
      </c>
      <c r="BS6" s="21">
        <f t="shared" si="8"/>
        <v>83.58</v>
      </c>
      <c r="BT6" s="21">
        <f t="shared" si="8"/>
        <v>74.52</v>
      </c>
      <c r="BU6" s="21">
        <f t="shared" si="8"/>
        <v>51.24</v>
      </c>
      <c r="BV6" s="21" t="str">
        <f t="shared" si="8"/>
        <v>-</v>
      </c>
      <c r="BW6" s="21">
        <f t="shared" si="8"/>
        <v>41.41</v>
      </c>
      <c r="BX6" s="21">
        <f t="shared" si="8"/>
        <v>39.64</v>
      </c>
      <c r="BY6" s="21">
        <f t="shared" si="8"/>
        <v>40</v>
      </c>
      <c r="BZ6" s="21">
        <f t="shared" si="8"/>
        <v>38.74</v>
      </c>
      <c r="CA6" s="20" t="str">
        <f>IF(CA7="","",IF(CA7="-","【-】","【"&amp;SUBSTITUTE(TEXT(CA7,"#,##0.00"),"-","△")&amp;"】"))</f>
        <v>【41.91】</v>
      </c>
      <c r="CB6" s="21" t="str">
        <f>IF(CB7="",NA(),CB7)</f>
        <v>-</v>
      </c>
      <c r="CC6" s="21">
        <f t="shared" ref="CC6:CK6" si="9">IF(CC7="",NA(),CC7)</f>
        <v>174.74</v>
      </c>
      <c r="CD6" s="21">
        <f t="shared" si="9"/>
        <v>171.39</v>
      </c>
      <c r="CE6" s="21">
        <f t="shared" si="9"/>
        <v>191.54</v>
      </c>
      <c r="CF6" s="21">
        <f t="shared" si="9"/>
        <v>278.79000000000002</v>
      </c>
      <c r="CG6" s="21" t="str">
        <f t="shared" si="9"/>
        <v>-</v>
      </c>
      <c r="CH6" s="21">
        <f t="shared" si="9"/>
        <v>417.56</v>
      </c>
      <c r="CI6" s="21">
        <f t="shared" si="9"/>
        <v>449.72</v>
      </c>
      <c r="CJ6" s="21">
        <f t="shared" si="9"/>
        <v>437.27</v>
      </c>
      <c r="CK6" s="21">
        <f t="shared" si="9"/>
        <v>456.72</v>
      </c>
      <c r="CL6" s="20" t="str">
        <f>IF(CL7="","",IF(CL7="-","【-】","【"&amp;SUBSTITUTE(TEXT(CL7,"#,##0.00"),"-","△")&amp;"】"))</f>
        <v>【420.17】</v>
      </c>
      <c r="CM6" s="21" t="str">
        <f>IF(CM7="",NA(),CM7)</f>
        <v>-</v>
      </c>
      <c r="CN6" s="21">
        <f t="shared" ref="CN6:CV6" si="10">IF(CN7="",NA(),CN7)</f>
        <v>38.4</v>
      </c>
      <c r="CO6" s="21">
        <f t="shared" si="10"/>
        <v>34.770000000000003</v>
      </c>
      <c r="CP6" s="21">
        <f t="shared" si="10"/>
        <v>33.15</v>
      </c>
      <c r="CQ6" s="21">
        <f t="shared" si="10"/>
        <v>30.87</v>
      </c>
      <c r="CR6" s="21" t="str">
        <f t="shared" si="10"/>
        <v>-</v>
      </c>
      <c r="CS6" s="21">
        <f t="shared" si="10"/>
        <v>32.479999999999997</v>
      </c>
      <c r="CT6" s="21">
        <f t="shared" si="10"/>
        <v>30.19</v>
      </c>
      <c r="CU6" s="21">
        <f t="shared" si="10"/>
        <v>28.77</v>
      </c>
      <c r="CV6" s="21">
        <f t="shared" si="10"/>
        <v>26.22</v>
      </c>
      <c r="CW6" s="20" t="str">
        <f>IF(CW7="","",IF(CW7="-","【-】","【"&amp;SUBSTITUTE(TEXT(CW7,"#,##0.00"),"-","△")&amp;"】"))</f>
        <v>【29.92】</v>
      </c>
      <c r="CX6" s="21" t="str">
        <f>IF(CX7="",NA(),CX7)</f>
        <v>-</v>
      </c>
      <c r="CY6" s="21">
        <f t="shared" ref="CY6:DG6" si="11">IF(CY7="",NA(),CY7)</f>
        <v>79.23</v>
      </c>
      <c r="CZ6" s="21">
        <f t="shared" si="11"/>
        <v>74.77</v>
      </c>
      <c r="DA6" s="21">
        <f t="shared" si="11"/>
        <v>76.2</v>
      </c>
      <c r="DB6" s="21">
        <f t="shared" si="11"/>
        <v>75.73</v>
      </c>
      <c r="DC6" s="21" t="str">
        <f t="shared" si="11"/>
        <v>-</v>
      </c>
      <c r="DD6" s="21">
        <f t="shared" si="11"/>
        <v>79.2</v>
      </c>
      <c r="DE6" s="21">
        <f t="shared" si="11"/>
        <v>79.09</v>
      </c>
      <c r="DF6" s="21">
        <f t="shared" si="11"/>
        <v>78.900000000000006</v>
      </c>
      <c r="DG6" s="21">
        <f t="shared" si="11"/>
        <v>78.03</v>
      </c>
      <c r="DH6" s="20" t="str">
        <f>IF(DH7="","",IF(DH7="-","【-】","【"&amp;SUBSTITUTE(TEXT(DH7,"#,##0.00"),"-","△")&amp;"】"))</f>
        <v>【80.39】</v>
      </c>
      <c r="DI6" s="21" t="str">
        <f>IF(DI7="",NA(),DI7)</f>
        <v>-</v>
      </c>
      <c r="DJ6" s="21">
        <f t="shared" ref="DJ6:DR6" si="12">IF(DJ7="",NA(),DJ7)</f>
        <v>3.29</v>
      </c>
      <c r="DK6" s="21">
        <f t="shared" si="12"/>
        <v>6.5</v>
      </c>
      <c r="DL6" s="21">
        <f t="shared" si="12"/>
        <v>9.64</v>
      </c>
      <c r="DM6" s="21">
        <f t="shared" si="12"/>
        <v>13.01</v>
      </c>
      <c r="DN6" s="21" t="str">
        <f t="shared" si="12"/>
        <v>-</v>
      </c>
      <c r="DO6" s="21">
        <f t="shared" si="12"/>
        <v>28.97</v>
      </c>
      <c r="DP6" s="21">
        <f t="shared" si="12"/>
        <v>20.14</v>
      </c>
      <c r="DQ6" s="21">
        <f t="shared" si="12"/>
        <v>23.17</v>
      </c>
      <c r="DR6" s="21">
        <f t="shared" si="12"/>
        <v>25.29</v>
      </c>
      <c r="DS6" s="20" t="str">
        <f>IF(DS7="","",IF(DS7="-","【-】","【"&amp;SUBSTITUTE(TEXT(DS7,"#,##0.00"),"-","△")&amp;"】"))</f>
        <v>【29.81】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1.6</v>
      </c>
      <c r="EM6" s="21">
        <f t="shared" si="14"/>
        <v>0.01</v>
      </c>
      <c r="EN6" s="21">
        <f t="shared" si="14"/>
        <v>0.01</v>
      </c>
      <c r="EO6" s="20" t="str">
        <f>IF(EO7="","",IF(EO7="-","【-】","【"&amp;SUBSTITUTE(TEXT(EO7,"#,##0.00"),"-","△")&amp;"】"))</f>
        <v>【0.01】</v>
      </c>
    </row>
    <row r="7" spans="1:148" s="22" customFormat="1" x14ac:dyDescent="0.15">
      <c r="A7" s="14"/>
      <c r="B7" s="23">
        <v>2022</v>
      </c>
      <c r="C7" s="23">
        <v>32077</v>
      </c>
      <c r="D7" s="23">
        <v>46</v>
      </c>
      <c r="E7" s="23">
        <v>17</v>
      </c>
      <c r="F7" s="23">
        <v>6</v>
      </c>
      <c r="G7" s="23">
        <v>0</v>
      </c>
      <c r="H7" s="23" t="s">
        <v>96</v>
      </c>
      <c r="I7" s="23" t="s">
        <v>97</v>
      </c>
      <c r="J7" s="23" t="s">
        <v>98</v>
      </c>
      <c r="K7" s="23" t="s">
        <v>99</v>
      </c>
      <c r="L7" s="23" t="s">
        <v>100</v>
      </c>
      <c r="M7" s="23" t="s">
        <v>101</v>
      </c>
      <c r="N7" s="24" t="s">
        <v>102</v>
      </c>
      <c r="O7" s="24">
        <v>59.72</v>
      </c>
      <c r="P7" s="24">
        <v>9.26</v>
      </c>
      <c r="Q7" s="24">
        <v>97.92</v>
      </c>
      <c r="R7" s="24">
        <v>2750</v>
      </c>
      <c r="S7" s="24">
        <v>32645</v>
      </c>
      <c r="T7" s="24">
        <v>623.5</v>
      </c>
      <c r="U7" s="24">
        <v>52.36</v>
      </c>
      <c r="V7" s="24">
        <v>2996</v>
      </c>
      <c r="W7" s="24">
        <v>5.08</v>
      </c>
      <c r="X7" s="24">
        <v>589.76</v>
      </c>
      <c r="Y7" s="24" t="s">
        <v>102</v>
      </c>
      <c r="Z7" s="24">
        <v>104.36</v>
      </c>
      <c r="AA7" s="24">
        <v>102.06</v>
      </c>
      <c r="AB7" s="24">
        <v>98.6</v>
      </c>
      <c r="AC7" s="24">
        <v>105.98</v>
      </c>
      <c r="AD7" s="24" t="s">
        <v>102</v>
      </c>
      <c r="AE7" s="24">
        <v>99.33</v>
      </c>
      <c r="AF7" s="24">
        <v>101.18</v>
      </c>
      <c r="AG7" s="24">
        <v>99.89</v>
      </c>
      <c r="AH7" s="24">
        <v>104.12</v>
      </c>
      <c r="AI7" s="24">
        <v>101.46</v>
      </c>
      <c r="AJ7" s="24" t="s">
        <v>102</v>
      </c>
      <c r="AK7" s="24">
        <v>0</v>
      </c>
      <c r="AL7" s="24">
        <v>0</v>
      </c>
      <c r="AM7" s="24">
        <v>0</v>
      </c>
      <c r="AN7" s="24">
        <v>0</v>
      </c>
      <c r="AO7" s="24" t="s">
        <v>102</v>
      </c>
      <c r="AP7" s="24">
        <v>210</v>
      </c>
      <c r="AQ7" s="24">
        <v>140.63</v>
      </c>
      <c r="AR7" s="24">
        <v>163.84</v>
      </c>
      <c r="AS7" s="24">
        <v>176.46</v>
      </c>
      <c r="AT7" s="24">
        <v>104.91</v>
      </c>
      <c r="AU7" s="24" t="s">
        <v>102</v>
      </c>
      <c r="AV7" s="24">
        <v>38.92</v>
      </c>
      <c r="AW7" s="24">
        <v>40.94</v>
      </c>
      <c r="AX7" s="24">
        <v>42.34</v>
      </c>
      <c r="AY7" s="24">
        <v>47.7</v>
      </c>
      <c r="AZ7" s="24" t="s">
        <v>102</v>
      </c>
      <c r="BA7" s="24">
        <v>62.55</v>
      </c>
      <c r="BB7" s="24">
        <v>56.53</v>
      </c>
      <c r="BC7" s="24">
        <v>59.66</v>
      </c>
      <c r="BD7" s="24">
        <v>61.64</v>
      </c>
      <c r="BE7" s="24">
        <v>61.34</v>
      </c>
      <c r="BF7" s="24" t="s">
        <v>102</v>
      </c>
      <c r="BG7" s="24">
        <v>6459.31</v>
      </c>
      <c r="BH7" s="24">
        <v>5884.04</v>
      </c>
      <c r="BI7" s="24">
        <v>6210.61</v>
      </c>
      <c r="BJ7" s="24">
        <v>6402.84</v>
      </c>
      <c r="BK7" s="24" t="s">
        <v>102</v>
      </c>
      <c r="BL7" s="24">
        <v>998.42</v>
      </c>
      <c r="BM7" s="24">
        <v>1095.52</v>
      </c>
      <c r="BN7" s="24">
        <v>1056.55</v>
      </c>
      <c r="BO7" s="24">
        <v>1278.54</v>
      </c>
      <c r="BP7" s="24">
        <v>1078.44</v>
      </c>
      <c r="BQ7" s="24" t="s">
        <v>102</v>
      </c>
      <c r="BR7" s="24">
        <v>77.69</v>
      </c>
      <c r="BS7" s="24">
        <v>83.58</v>
      </c>
      <c r="BT7" s="24">
        <v>74.52</v>
      </c>
      <c r="BU7" s="24">
        <v>51.24</v>
      </c>
      <c r="BV7" s="24" t="s">
        <v>102</v>
      </c>
      <c r="BW7" s="24">
        <v>41.41</v>
      </c>
      <c r="BX7" s="24">
        <v>39.64</v>
      </c>
      <c r="BY7" s="24">
        <v>40</v>
      </c>
      <c r="BZ7" s="24">
        <v>38.74</v>
      </c>
      <c r="CA7" s="24">
        <v>41.91</v>
      </c>
      <c r="CB7" s="24" t="s">
        <v>102</v>
      </c>
      <c r="CC7" s="24">
        <v>174.74</v>
      </c>
      <c r="CD7" s="24">
        <v>171.39</v>
      </c>
      <c r="CE7" s="24">
        <v>191.54</v>
      </c>
      <c r="CF7" s="24">
        <v>278.79000000000002</v>
      </c>
      <c r="CG7" s="24" t="s">
        <v>102</v>
      </c>
      <c r="CH7" s="24">
        <v>417.56</v>
      </c>
      <c r="CI7" s="24">
        <v>449.72</v>
      </c>
      <c r="CJ7" s="24">
        <v>437.27</v>
      </c>
      <c r="CK7" s="24">
        <v>456.72</v>
      </c>
      <c r="CL7" s="24">
        <v>420.17</v>
      </c>
      <c r="CM7" s="24" t="s">
        <v>102</v>
      </c>
      <c r="CN7" s="24">
        <v>38.4</v>
      </c>
      <c r="CO7" s="24">
        <v>34.770000000000003</v>
      </c>
      <c r="CP7" s="24">
        <v>33.15</v>
      </c>
      <c r="CQ7" s="24">
        <v>30.87</v>
      </c>
      <c r="CR7" s="24" t="s">
        <v>102</v>
      </c>
      <c r="CS7" s="24">
        <v>32.479999999999997</v>
      </c>
      <c r="CT7" s="24">
        <v>30.19</v>
      </c>
      <c r="CU7" s="24">
        <v>28.77</v>
      </c>
      <c r="CV7" s="24">
        <v>26.22</v>
      </c>
      <c r="CW7" s="24">
        <v>29.92</v>
      </c>
      <c r="CX7" s="24" t="s">
        <v>102</v>
      </c>
      <c r="CY7" s="24">
        <v>79.23</v>
      </c>
      <c r="CZ7" s="24">
        <v>74.77</v>
      </c>
      <c r="DA7" s="24">
        <v>76.2</v>
      </c>
      <c r="DB7" s="24">
        <v>75.73</v>
      </c>
      <c r="DC7" s="24" t="s">
        <v>102</v>
      </c>
      <c r="DD7" s="24">
        <v>79.2</v>
      </c>
      <c r="DE7" s="24">
        <v>79.09</v>
      </c>
      <c r="DF7" s="24">
        <v>78.900000000000006</v>
      </c>
      <c r="DG7" s="24">
        <v>78.03</v>
      </c>
      <c r="DH7" s="24">
        <v>80.39</v>
      </c>
      <c r="DI7" s="24" t="s">
        <v>102</v>
      </c>
      <c r="DJ7" s="24">
        <v>3.29</v>
      </c>
      <c r="DK7" s="24">
        <v>6.5</v>
      </c>
      <c r="DL7" s="24">
        <v>9.64</v>
      </c>
      <c r="DM7" s="24">
        <v>13.01</v>
      </c>
      <c r="DN7" s="24" t="s">
        <v>102</v>
      </c>
      <c r="DO7" s="24">
        <v>28.97</v>
      </c>
      <c r="DP7" s="24">
        <v>20.14</v>
      </c>
      <c r="DQ7" s="24">
        <v>23.17</v>
      </c>
      <c r="DR7" s="24">
        <v>25.29</v>
      </c>
      <c r="DS7" s="24">
        <v>29.81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西　映子</cp:lastModifiedBy>
  <cp:lastPrinted>2024-01-29T05:17:33Z</cp:lastPrinted>
  <dcterms:created xsi:type="dcterms:W3CDTF">2023-12-12T01:05:09Z</dcterms:created>
  <dcterms:modified xsi:type="dcterms:W3CDTF">2024-01-29T07:33:44Z</dcterms:modified>
  <cp:category>
  </cp:category>
</cp:coreProperties>
</file>