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2財務部\01財政課\01 財政係\70 公営企業関係\R5公営企業関係\R6.1.17_公営企業に係る経営比較分析表（令和４年度決算）の分析等について（依頼）\02_各課回答\0126_都市計画課\"/>
    </mc:Choice>
  </mc:AlternateContent>
  <workbookProtection workbookAlgorithmName="SHA-512" workbookHashValue="TNREQdHHwiGAI32iRakjEZxTTTNMuvVEb0Btj9nMblcjNfKWNzb15D2F5TIvlMR63N8JmZoRgigVh/omfnOIKw==" workbookSaltValue="Kbi4bEDm5JiyvK+2trV5Z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IT76" i="4"/>
  <c r="CS51" i="4"/>
  <c r="HJ30" i="4"/>
  <c r="CS30" i="4"/>
  <c r="AN30" i="4"/>
  <c r="D11" i="5"/>
  <c r="FE30" i="4"/>
  <c r="AN51" i="4"/>
  <c r="E11" i="5"/>
  <c r="B11" i="5"/>
  <c r="HP76" i="4" l="1"/>
  <c r="BG51" i="4"/>
  <c r="FX30" i="4"/>
  <c r="BG30" i="4"/>
  <c r="LE76" i="4"/>
  <c r="FX51" i="4"/>
  <c r="KO30" i="4"/>
  <c r="AV76" i="4"/>
  <c r="KO51" i="4"/>
  <c r="BZ30" i="4"/>
  <c r="GQ30" i="4"/>
  <c r="BK76" i="4"/>
  <c r="LH51" i="4"/>
  <c r="IE76" i="4"/>
  <c r="LT76" i="4"/>
  <c r="GQ51" i="4"/>
  <c r="LH30" i="4"/>
  <c r="BZ51" i="4"/>
  <c r="R76" i="4"/>
  <c r="JC51" i="4"/>
  <c r="U30" i="4"/>
  <c r="KA76" i="4"/>
  <c r="EL51" i="4"/>
  <c r="JC30" i="4"/>
  <c r="GL76" i="4"/>
  <c r="U51" i="4"/>
  <c r="EL30"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<sst xmlns="http://schemas.openxmlformats.org/spreadsheetml/2006/main" count="278" uniqueCount="135">
  <si>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</si>
  <si>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</si>
  <si>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</si>
  <si>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</si>
  <si>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</si>
  <si>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</si>
  <si>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</si>
  <si>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</si>
  <si>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</si>
  <si>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</si>
  <si>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</si>
  <si>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</si>
  <si>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</si>
  <si>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</si>
  <si>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</si>
  <si>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</si>
  <si>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</si>
  <si>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</si>
  <si>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</si>
  <si>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</si>
  <si>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</si>
  <si>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</si>
  <si>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</si>
  <si>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</si>
  <si>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</si>
  <si>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</si>
  <si>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</si>
  <si>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</si>
  <si>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</si>
  <si>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</si>
  <si>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</si>
  <si>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</si>
  <si>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</si>
  <si>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</si>
  <si>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</si>
  <si>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</si>
  <si>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</si>
  <si>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</si>
  <si>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</si>
  <si>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</si>
  <si>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</si>
  <si>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</si>
  <si>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</si>
  <si>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</si>
  <si>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</si>
  <si>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</si>
  <si>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</si>
  <si>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</si>
  <si>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</si>
  <si>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</si>
  <si>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</si>
  <si>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</si>
  <si>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</si>
  <si>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</si>
  <si>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</si>
  <si>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</si>
  <si>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</si>
  <si>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</si>
  <si>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</si>
  <si>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</si>
  <si>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</si>
  <si>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</si>
  <si>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</si>
  <si>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</si>
  <si>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</si>
  <si>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</si>
  <si>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</si>
  <si>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</si>
  <si>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</si>
  <si>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</si>
  <si>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</si>
  <si>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</si>
  <si>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</si>
  <si>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</si>
  <si>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</si>
  <si>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</si>
  <si>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</si>
  <si>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</si>
  <si>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</si>
  <si>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</si>
  <si>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</si>
  <si>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</si>
  <si>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</si>
  <si>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</si>
  <si>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</si>
  <si>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</si>
  <si>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</si>
  <si>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</si>
  <si>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</si>
  <si>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</si>
  <si>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</si>
  <si>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</si>
  <si>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</si>
  <si>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</si>
  <si>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</si>
  <si>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</si>
  <si>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</si>
  <si>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</si>
  <si>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</si>
  <si>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</si>
  <si>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</si>
  <si>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</si>
  <si>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</si>
  <si>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</si>
  <si>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当該値(N-1)</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</si>
  <si>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</si>
  <si>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</si>
  <si>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</si>
  <si>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</si>
  <si>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</si>
  <si>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</si>
  <si>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</si>
  <si>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</si>
  <si>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岩手県　北上市</t>
  </si>
  <si>
    <t>本通り駐車場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</si>
  <si>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</si>
  <si>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</si>
  <si>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</si>
  <si>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</si>
  <si>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</si>
  <si>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</si>
  <si>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</si>
  <si>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</si>
  <si>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</si>
  <si>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</si>
  <si>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</si>
  <si>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</si>
  <si>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</si>
  <si>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</si>
  <si>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</si>
  <si>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</si>
  <si>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
　該当なし。
⑦敷地の地価
　周辺地価は前年並み。
⑧設備投資見込額
　施設の老朽化が進んでおり、車路や天井等の大規模改修工事を実施していく必要がある。
⑨累積欠損金比率
　該当なし。
⑩企業債残高対料金収入比率
　起債の大部分を占めていた建設当初の起債償還が完了し、少ない比率を維持している。</t>
    <rPh sb="1" eb="3">
      <t>ユウケイ</t>
    </rPh>
    <rPh sb="3" eb="5">
      <t>コテイ</t>
    </rPh>
    <rPh sb="5" eb="7">
      <t>シサン</t>
    </rPh>
    <rPh sb="7" eb="9">
      <t>ゲンカ</t>
    </rPh>
    <rPh sb="9" eb="11">
      <t>ショウキャク</t>
    </rPh>
    <rPh sb="11" eb="12">
      <t>リツ</t>
    </rPh>
    <rPh sb="14" eb="16">
      <t>ガイトウ</t>
    </rPh>
    <rPh sb="21" eb="23">
      <t>シキチ</t>
    </rPh>
    <rPh sb="24" eb="26">
      <t>チカ</t>
    </rPh>
    <rPh sb="28" eb="30">
      <t>シュウヘン</t>
    </rPh>
    <rPh sb="30" eb="32">
      <t>チカ</t>
    </rPh>
    <rPh sb="33" eb="35">
      <t>ゼンネン</t>
    </rPh>
    <rPh sb="35" eb="36">
      <t>ナ</t>
    </rPh>
    <rPh sb="40" eb="42">
      <t>セツビ</t>
    </rPh>
    <rPh sb="42" eb="44">
      <t>トウシ</t>
    </rPh>
    <rPh sb="44" eb="46">
      <t>ミコ</t>
    </rPh>
    <rPh sb="46" eb="47">
      <t>ガク</t>
    </rPh>
    <rPh sb="49" eb="51">
      <t>シセツ</t>
    </rPh>
    <rPh sb="52" eb="55">
      <t>ロウキュウカ</t>
    </rPh>
    <rPh sb="56" eb="57">
      <t>スス</t>
    </rPh>
    <rPh sb="62" eb="64">
      <t>シャロ</t>
    </rPh>
    <rPh sb="65" eb="67">
      <t>テンジョウ</t>
    </rPh>
    <rPh sb="67" eb="68">
      <t>ナド</t>
    </rPh>
    <rPh sb="69" eb="72">
      <t>ダイキボ</t>
    </rPh>
    <rPh sb="72" eb="74">
      <t>カイシュウ</t>
    </rPh>
    <rPh sb="74" eb="76">
      <t>コウジ</t>
    </rPh>
    <rPh sb="77" eb="79">
      <t>ジッシ</t>
    </rPh>
    <rPh sb="83" eb="85">
      <t>ヒツヨウ</t>
    </rPh>
    <rPh sb="91" eb="93">
      <t>ルイセキ</t>
    </rPh>
    <rPh sb="93" eb="95">
      <t>ケッソン</t>
    </rPh>
    <rPh sb="95" eb="96">
      <t>キン</t>
    </rPh>
    <rPh sb="96" eb="98">
      <t>ヒリツ</t>
    </rPh>
    <rPh sb="100" eb="102">
      <t>ガイトウ</t>
    </rPh>
    <rPh sb="107" eb="109">
      <t>キギョウ</t>
    </rPh>
    <rPh sb="109" eb="110">
      <t>サイ</t>
    </rPh>
    <rPh sb="110" eb="112">
      <t>ザンダカ</t>
    </rPh>
    <rPh sb="112" eb="113">
      <t>タイ</t>
    </rPh>
    <rPh sb="113" eb="115">
      <t>リョウキン</t>
    </rPh>
    <rPh sb="115" eb="117">
      <t>シュウニュウ</t>
    </rPh>
    <rPh sb="117" eb="119">
      <t>ヒリツ</t>
    </rPh>
    <rPh sb="121" eb="123">
      <t>キサイ</t>
    </rPh>
    <rPh sb="124" eb="127">
      <t>ダイブブン</t>
    </rPh>
    <rPh sb="128" eb="129">
      <t>シ</t>
    </rPh>
    <rPh sb="133" eb="135">
      <t>ケンセツ</t>
    </rPh>
    <rPh sb="135" eb="137">
      <t>トウショ</t>
    </rPh>
    <rPh sb="138" eb="140">
      <t>キサイ</t>
    </rPh>
    <rPh sb="140" eb="142">
      <t>ショウカン</t>
    </rPh>
    <rPh sb="143" eb="145">
      <t>カンリョウ</t>
    </rPh>
    <rPh sb="147" eb="148">
      <t>スク</t>
    </rPh>
    <rPh sb="150" eb="152">
      <t>ヒリツ</t>
    </rPh>
    <rPh sb="153" eb="155">
      <t>イジ</t>
    </rPh>
    <phoneticPr fontId="5"/>
  </si>
  <si>
    <t>⑪稼働率
　利用台数を基にした稼働率は平均より高い値で推移しているが、利用時間の長さや定期利用契約等、収入額の増減と必ずしも一致したものではないため、中心市街地における駐車場需要の推移などを分析していく必要がある。</t>
    <rPh sb="1" eb="3">
      <t>カドウ</t>
    </rPh>
    <rPh sb="3" eb="4">
      <t>リツ</t>
    </rPh>
    <rPh sb="6" eb="8">
      <t>リヨウ</t>
    </rPh>
    <rPh sb="8" eb="10">
      <t>ダイスウ</t>
    </rPh>
    <rPh sb="11" eb="12">
      <t>モト</t>
    </rPh>
    <rPh sb="15" eb="17">
      <t>カドウ</t>
    </rPh>
    <rPh sb="17" eb="18">
      <t>リツ</t>
    </rPh>
    <rPh sb="19" eb="21">
      <t>ヘイキン</t>
    </rPh>
    <rPh sb="23" eb="24">
      <t>タカ</t>
    </rPh>
    <rPh sb="25" eb="26">
      <t>アタイ</t>
    </rPh>
    <rPh sb="27" eb="29">
      <t>スイイ</t>
    </rPh>
    <rPh sb="35" eb="37">
      <t>リヨウ</t>
    </rPh>
    <rPh sb="37" eb="39">
      <t>ジカン</t>
    </rPh>
    <rPh sb="40" eb="41">
      <t>ナガ</t>
    </rPh>
    <rPh sb="43" eb="45">
      <t>テイキ</t>
    </rPh>
    <rPh sb="45" eb="47">
      <t>リヨウ</t>
    </rPh>
    <rPh sb="47" eb="49">
      <t>ケイヤク</t>
    </rPh>
    <rPh sb="49" eb="50">
      <t>ナド</t>
    </rPh>
    <rPh sb="51" eb="53">
      <t>シュウニュウ</t>
    </rPh>
    <rPh sb="53" eb="54">
      <t>ガク</t>
    </rPh>
    <rPh sb="55" eb="57">
      <t>ゾウゲン</t>
    </rPh>
    <rPh sb="58" eb="59">
      <t>カナラ</t>
    </rPh>
    <rPh sb="62" eb="64">
      <t>イッチ</t>
    </rPh>
    <rPh sb="75" eb="77">
      <t>チュウシン</t>
    </rPh>
    <rPh sb="77" eb="80">
      <t>シガイチ</t>
    </rPh>
    <rPh sb="84" eb="87">
      <t>チュウシャジョウ</t>
    </rPh>
    <rPh sb="87" eb="89">
      <t>ジュヨウ</t>
    </rPh>
    <rPh sb="90" eb="92">
      <t>スイイ</t>
    </rPh>
    <rPh sb="95" eb="97">
      <t>ブンセキ</t>
    </rPh>
    <rPh sb="101" eb="103">
      <t>ヒツヨウ</t>
    </rPh>
    <phoneticPr fontId="5"/>
  </si>
  <si>
    <t>　稼働率等の指標が良好であるほか、建設当初の起債償還が完了したことにより、収益的収支比率も上昇している。
　また、建設から23年が経過し、施設に老朽化がみられるため、収益をその修繕に充て、施設の維持及び利用者の利便性向上を検討していく。</t>
    <rPh sb="1" eb="3">
      <t>カドウ</t>
    </rPh>
    <rPh sb="3" eb="4">
      <t>リツ</t>
    </rPh>
    <rPh sb="4" eb="5">
      <t>ナド</t>
    </rPh>
    <rPh sb="6" eb="8">
      <t>シヒョウ</t>
    </rPh>
    <rPh sb="9" eb="11">
      <t>リョウコウ</t>
    </rPh>
    <rPh sb="17" eb="19">
      <t>ケンセツ</t>
    </rPh>
    <rPh sb="19" eb="21">
      <t>トウショ</t>
    </rPh>
    <rPh sb="22" eb="24">
      <t>キサイ</t>
    </rPh>
    <rPh sb="24" eb="26">
      <t>ショウカン</t>
    </rPh>
    <rPh sb="27" eb="29">
      <t>カンリョウ</t>
    </rPh>
    <rPh sb="37" eb="40">
      <t>シュウエキテキ</t>
    </rPh>
    <rPh sb="40" eb="42">
      <t>シュウシ</t>
    </rPh>
    <rPh sb="42" eb="44">
      <t>ヒリツ</t>
    </rPh>
    <rPh sb="45" eb="47">
      <t>ジョウショウ</t>
    </rPh>
    <rPh sb="57" eb="59">
      <t>ケンセツ</t>
    </rPh>
    <rPh sb="63" eb="64">
      <t>ネン</t>
    </rPh>
    <rPh sb="65" eb="67">
      <t>ケイカ</t>
    </rPh>
    <rPh sb="69" eb="71">
      <t>シセツ</t>
    </rPh>
    <rPh sb="72" eb="75">
      <t>ロウキュウカ</t>
    </rPh>
    <rPh sb="83" eb="85">
      <t>シュウエキ</t>
    </rPh>
    <rPh sb="88" eb="90">
      <t>シュウゼン</t>
    </rPh>
    <rPh sb="91" eb="92">
      <t>ア</t>
    </rPh>
    <rPh sb="94" eb="96">
      <t>シセツ</t>
    </rPh>
    <rPh sb="97" eb="99">
      <t>イジ</t>
    </rPh>
    <rPh sb="99" eb="100">
      <t>オヨ</t>
    </rPh>
    <rPh sb="101" eb="104">
      <t>リヨウシャ</t>
    </rPh>
    <rPh sb="105" eb="108">
      <t>リベンセイ</t>
    </rPh>
    <rPh sb="108" eb="110">
      <t>コウジョウ</t>
    </rPh>
    <rPh sb="111" eb="113">
      <t>ケントウ</t>
    </rPh>
    <phoneticPr fontId="5"/>
  </si>
  <si>
    <t>①収益的収支比率
　建設当初の起債償還が完了したことにより、指標が上昇したが、施設の老朽化に伴う大規模修繕の実施を考慮し、注視していく必要がある。
②他会計補助金比率、③駐車台数一台当たりの他会計補助金額
　一般会計等からの繰入金なし。
④売上高GOP比率、⑤EBITDA
　施設の大規模な修繕といった、営業費用としての多額の支出がなかったため、高い水準となっているが、施設の老朽化などの状況を考慮すると、今後変動していく可能性が高い。</t>
    <rPh sb="1" eb="4">
      <t>シュウエキテキ</t>
    </rPh>
    <rPh sb="4" eb="6">
      <t>シュウシ</t>
    </rPh>
    <rPh sb="6" eb="8">
      <t>ヒリツ</t>
    </rPh>
    <rPh sb="10" eb="12">
      <t>ケンセツ</t>
    </rPh>
    <rPh sb="12" eb="14">
      <t>トウショ</t>
    </rPh>
    <rPh sb="15" eb="17">
      <t>キサイ</t>
    </rPh>
    <rPh sb="17" eb="19">
      <t>ショウカン</t>
    </rPh>
    <rPh sb="20" eb="22">
      <t>カンリョウ</t>
    </rPh>
    <rPh sb="30" eb="32">
      <t>シヒョウ</t>
    </rPh>
    <rPh sb="33" eb="35">
      <t>ジョウショウ</t>
    </rPh>
    <rPh sb="39" eb="41">
      <t>シセツ</t>
    </rPh>
    <rPh sb="42" eb="45">
      <t>ロウキュウカ</t>
    </rPh>
    <rPh sb="46" eb="47">
      <t>トモナ</t>
    </rPh>
    <rPh sb="48" eb="51">
      <t>ダイキボ</t>
    </rPh>
    <rPh sb="51" eb="53">
      <t>シュウゼン</t>
    </rPh>
    <rPh sb="54" eb="56">
      <t>ジッシ</t>
    </rPh>
    <rPh sb="57" eb="59">
      <t>コウリョ</t>
    </rPh>
    <rPh sb="61" eb="63">
      <t>チュウシ</t>
    </rPh>
    <rPh sb="67" eb="69">
      <t>ヒツヨウ</t>
    </rPh>
    <rPh sb="75" eb="76">
      <t>タ</t>
    </rPh>
    <rPh sb="76" eb="78">
      <t>カイケイ</t>
    </rPh>
    <rPh sb="78" eb="81">
      <t>ホジョキン</t>
    </rPh>
    <rPh sb="81" eb="83">
      <t>ヒリツ</t>
    </rPh>
    <rPh sb="85" eb="87">
      <t>チュウシャ</t>
    </rPh>
    <rPh sb="87" eb="89">
      <t>ダイスウ</t>
    </rPh>
    <rPh sb="89" eb="91">
      <t>イチダイ</t>
    </rPh>
    <rPh sb="91" eb="92">
      <t>ア</t>
    </rPh>
    <rPh sb="95" eb="96">
      <t>ホカ</t>
    </rPh>
    <rPh sb="96" eb="98">
      <t>カイケイ</t>
    </rPh>
    <rPh sb="98" eb="101">
      <t>ホジョキン</t>
    </rPh>
    <rPh sb="101" eb="102">
      <t>ガク</t>
    </rPh>
    <rPh sb="104" eb="109">
      <t>イッパンカイケイトウ</t>
    </rPh>
    <rPh sb="112" eb="115">
      <t>クリイレキン</t>
    </rPh>
    <rPh sb="120" eb="122">
      <t>ウリアゲ</t>
    </rPh>
    <rPh sb="122" eb="123">
      <t>ダカ</t>
    </rPh>
    <rPh sb="126" eb="128">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</si>
</sst>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83.5</c:v>
                </c:pt>
                <c:pt idx="1">
                  <c:v>56.7</c:v>
                </c:pt>
                <c:pt idx="2">
                  <c:v>93.3</c:v>
                </c:pt>
                <c:pt idx="3">
                  <c:v>107</c:v>
                </c:pt>
                <c:pt idx="4">
                  <c:v>156.80000000000001</c:v>
                </c:pt>
              </c:numCache>
            </c:numRef>
          </c:val>
          <c:extLst>
            <c:ext xmlns:c16="http://schemas.microsoft.com/office/drawing/2014/chart" uri="{C3380CC4-5D6E-409C-BE32-E72D297353CC}">
              <c16:uniqueId val="{00000000-B9F9-48DA-B405-36545FC37D1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B9F9-48DA-B405-36545FC37D1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392.1</c:v>
                </c:pt>
                <c:pt idx="1">
                  <c:v>0</c:v>
                </c:pt>
                <c:pt idx="2">
                  <c:v>108.8</c:v>
                </c:pt>
                <c:pt idx="3">
                  <c:v>69.2</c:v>
                </c:pt>
                <c:pt idx="4">
                  <c:v>58.2</c:v>
                </c:pt>
              </c:numCache>
            </c:numRef>
          </c:val>
          <c:extLst>
            <c:ext xmlns:c16="http://schemas.microsoft.com/office/drawing/2014/chart" uri="{C3380CC4-5D6E-409C-BE32-E72D297353CC}">
              <c16:uniqueId val="{00000000-34B9-48BA-AD2E-4AA794076B7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34B9-48BA-AD2E-4AA794076B7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C1B-4155-AADC-6FDEDBF644F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C1B-4155-AADC-6FDEDBF644F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F89D-4A13-A3BD-735F8DC634F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89D-4A13-A3BD-735F8DC634F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3C3-4A62-8A36-CE0135EDDE5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43C3-4A62-8A36-CE0135EDDE5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6F8-4797-B227-BE5BD3450E7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C6F8-4797-B227-BE5BD3450E7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162.9</c:v>
                </c:pt>
                <c:pt idx="1">
                  <c:v>172.6</c:v>
                </c:pt>
                <c:pt idx="2">
                  <c:v>152.1</c:v>
                </c:pt>
                <c:pt idx="3">
                  <c:v>158.80000000000001</c:v>
                </c:pt>
                <c:pt idx="4">
                  <c:v>164.7</c:v>
                </c:pt>
              </c:numCache>
            </c:numRef>
          </c:val>
          <c:extLst>
            <c:ext xmlns:c16="http://schemas.microsoft.com/office/drawing/2014/chart" uri="{C3380CC4-5D6E-409C-BE32-E72D297353CC}">
              <c16:uniqueId val="{00000000-8A4A-42A6-91A3-9DE6E3FB1DC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8A4A-42A6-91A3-9DE6E3FB1DC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2.9</c:v>
                </c:pt>
                <c:pt idx="1">
                  <c:v>24</c:v>
                </c:pt>
                <c:pt idx="2">
                  <c:v>16.2</c:v>
                </c:pt>
                <c:pt idx="3">
                  <c:v>31.2</c:v>
                </c:pt>
                <c:pt idx="4">
                  <c:v>43.9</c:v>
                </c:pt>
              </c:numCache>
            </c:numRef>
          </c:val>
          <c:extLst>
            <c:ext xmlns:c16="http://schemas.microsoft.com/office/drawing/2014/chart" uri="{C3380CC4-5D6E-409C-BE32-E72D297353CC}">
              <c16:uniqueId val="{00000000-F7C9-4AFC-9B4C-DDE5A40255D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F7C9-4AFC-9B4C-DDE5A40255D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33916</c:v>
                </c:pt>
                <c:pt idx="1">
                  <c:v>48963</c:v>
                </c:pt>
                <c:pt idx="2">
                  <c:v>26501</c:v>
                </c:pt>
                <c:pt idx="3">
                  <c:v>49321</c:v>
                </c:pt>
                <c:pt idx="4">
                  <c:v>82155</c:v>
                </c:pt>
              </c:numCache>
            </c:numRef>
          </c:val>
          <c:extLst>
            <c:ext xmlns:c16="http://schemas.microsoft.com/office/drawing/2014/chart" uri="{C3380CC4-5D6E-409C-BE32-E72D297353CC}">
              <c16:uniqueId val="{00000000-86D5-4906-BA88-BD5830514BC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86D5-4906-BA88-BD5830514BC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G6"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岩手県北上市　本通り駐車場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40170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1450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83.5</v>
      </c>
      <c r="V31" s="98"/>
      <c r="W31" s="98"/>
      <c r="X31" s="98"/>
      <c r="Y31" s="98"/>
      <c r="Z31" s="98"/>
      <c r="AA31" s="98"/>
      <c r="AB31" s="98"/>
      <c r="AC31" s="98"/>
      <c r="AD31" s="98"/>
      <c r="AE31" s="98"/>
      <c r="AF31" s="98"/>
      <c r="AG31" s="98"/>
      <c r="AH31" s="98"/>
      <c r="AI31" s="98"/>
      <c r="AJ31" s="98"/>
      <c r="AK31" s="98"/>
      <c r="AL31" s="98"/>
      <c r="AM31" s="98"/>
      <c r="AN31" s="98">
        <f>データ!Z7</f>
        <v>56.7</v>
      </c>
      <c r="AO31" s="98"/>
      <c r="AP31" s="98"/>
      <c r="AQ31" s="98"/>
      <c r="AR31" s="98"/>
      <c r="AS31" s="98"/>
      <c r="AT31" s="98"/>
      <c r="AU31" s="98"/>
      <c r="AV31" s="98"/>
      <c r="AW31" s="98"/>
      <c r="AX31" s="98"/>
      <c r="AY31" s="98"/>
      <c r="AZ31" s="98"/>
      <c r="BA31" s="98"/>
      <c r="BB31" s="98"/>
      <c r="BC31" s="98"/>
      <c r="BD31" s="98"/>
      <c r="BE31" s="98"/>
      <c r="BF31" s="98"/>
      <c r="BG31" s="98">
        <f>データ!AA7</f>
        <v>93.3</v>
      </c>
      <c r="BH31" s="98"/>
      <c r="BI31" s="98"/>
      <c r="BJ31" s="98"/>
      <c r="BK31" s="98"/>
      <c r="BL31" s="98"/>
      <c r="BM31" s="98"/>
      <c r="BN31" s="98"/>
      <c r="BO31" s="98"/>
      <c r="BP31" s="98"/>
      <c r="BQ31" s="98"/>
      <c r="BR31" s="98"/>
      <c r="BS31" s="98"/>
      <c r="BT31" s="98"/>
      <c r="BU31" s="98"/>
      <c r="BV31" s="98"/>
      <c r="BW31" s="98"/>
      <c r="BX31" s="98"/>
      <c r="BY31" s="98"/>
      <c r="BZ31" s="98">
        <f>データ!AB7</f>
        <v>107</v>
      </c>
      <c r="CA31" s="98"/>
      <c r="CB31" s="98"/>
      <c r="CC31" s="98"/>
      <c r="CD31" s="98"/>
      <c r="CE31" s="98"/>
      <c r="CF31" s="98"/>
      <c r="CG31" s="98"/>
      <c r="CH31" s="98"/>
      <c r="CI31" s="98"/>
      <c r="CJ31" s="98"/>
      <c r="CK31" s="98"/>
      <c r="CL31" s="98"/>
      <c r="CM31" s="98"/>
      <c r="CN31" s="98"/>
      <c r="CO31" s="98"/>
      <c r="CP31" s="98"/>
      <c r="CQ31" s="98"/>
      <c r="CR31" s="98"/>
      <c r="CS31" s="98">
        <f>データ!AC7</f>
        <v>156.80000000000001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162.9</v>
      </c>
      <c r="JD31" s="67"/>
      <c r="JE31" s="67"/>
      <c r="JF31" s="67"/>
      <c r="JG31" s="67"/>
      <c r="JH31" s="67"/>
      <c r="JI31" s="67"/>
      <c r="JJ31" s="67"/>
      <c r="JK31" s="67"/>
      <c r="JL31" s="67"/>
      <c r="JM31" s="67"/>
      <c r="JN31" s="67"/>
      <c r="JO31" s="67"/>
      <c r="JP31" s="67"/>
      <c r="JQ31" s="67"/>
      <c r="JR31" s="67"/>
      <c r="JS31" s="67"/>
      <c r="JT31" s="67"/>
      <c r="JU31" s="68"/>
      <c r="JV31" s="66">
        <f>データ!DL7</f>
        <v>172.6</v>
      </c>
      <c r="JW31" s="67"/>
      <c r="JX31" s="67"/>
      <c r="JY31" s="67"/>
      <c r="JZ31" s="67"/>
      <c r="KA31" s="67"/>
      <c r="KB31" s="67"/>
      <c r="KC31" s="67"/>
      <c r="KD31" s="67"/>
      <c r="KE31" s="67"/>
      <c r="KF31" s="67"/>
      <c r="KG31" s="67"/>
      <c r="KH31" s="67"/>
      <c r="KI31" s="67"/>
      <c r="KJ31" s="67"/>
      <c r="KK31" s="67"/>
      <c r="KL31" s="67"/>
      <c r="KM31" s="67"/>
      <c r="KN31" s="68"/>
      <c r="KO31" s="66">
        <f>データ!DM7</f>
        <v>152.1</v>
      </c>
      <c r="KP31" s="67"/>
      <c r="KQ31" s="67"/>
      <c r="KR31" s="67"/>
      <c r="KS31" s="67"/>
      <c r="KT31" s="67"/>
      <c r="KU31" s="67"/>
      <c r="KV31" s="67"/>
      <c r="KW31" s="67"/>
      <c r="KX31" s="67"/>
      <c r="KY31" s="67"/>
      <c r="KZ31" s="67"/>
      <c r="LA31" s="67"/>
      <c r="LB31" s="67"/>
      <c r="LC31" s="67"/>
      <c r="LD31" s="67"/>
      <c r="LE31" s="67"/>
      <c r="LF31" s="67"/>
      <c r="LG31" s="68"/>
      <c r="LH31" s="66">
        <f>データ!DN7</f>
        <v>158.80000000000001</v>
      </c>
      <c r="LI31" s="67"/>
      <c r="LJ31" s="67"/>
      <c r="LK31" s="67"/>
      <c r="LL31" s="67"/>
      <c r="LM31" s="67"/>
      <c r="LN31" s="67"/>
      <c r="LO31" s="67"/>
      <c r="LP31" s="67"/>
      <c r="LQ31" s="67"/>
      <c r="LR31" s="67"/>
      <c r="LS31" s="67"/>
      <c r="LT31" s="67"/>
      <c r="LU31" s="67"/>
      <c r="LV31" s="67"/>
      <c r="LW31" s="67"/>
      <c r="LX31" s="67"/>
      <c r="LY31" s="67"/>
      <c r="LZ31" s="68"/>
      <c r="MA31" s="66">
        <f>データ!DO7</f>
        <v>164.7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2.9</v>
      </c>
      <c r="EM52" s="98"/>
      <c r="EN52" s="98"/>
      <c r="EO52" s="98"/>
      <c r="EP52" s="98"/>
      <c r="EQ52" s="98"/>
      <c r="ER52" s="98"/>
      <c r="ES52" s="98"/>
      <c r="ET52" s="98"/>
      <c r="EU52" s="98"/>
      <c r="EV52" s="98"/>
      <c r="EW52" s="98"/>
      <c r="EX52" s="98"/>
      <c r="EY52" s="98"/>
      <c r="EZ52" s="98"/>
      <c r="FA52" s="98"/>
      <c r="FB52" s="98"/>
      <c r="FC52" s="98"/>
      <c r="FD52" s="98"/>
      <c r="FE52" s="98">
        <f>データ!BG7</f>
        <v>24</v>
      </c>
      <c r="FF52" s="98"/>
      <c r="FG52" s="98"/>
      <c r="FH52" s="98"/>
      <c r="FI52" s="98"/>
      <c r="FJ52" s="98"/>
      <c r="FK52" s="98"/>
      <c r="FL52" s="98"/>
      <c r="FM52" s="98"/>
      <c r="FN52" s="98"/>
      <c r="FO52" s="98"/>
      <c r="FP52" s="98"/>
      <c r="FQ52" s="98"/>
      <c r="FR52" s="98"/>
      <c r="FS52" s="98"/>
      <c r="FT52" s="98"/>
      <c r="FU52" s="98"/>
      <c r="FV52" s="98"/>
      <c r="FW52" s="98"/>
      <c r="FX52" s="98">
        <f>データ!BH7</f>
        <v>16.2</v>
      </c>
      <c r="FY52" s="98"/>
      <c r="FZ52" s="98"/>
      <c r="GA52" s="98"/>
      <c r="GB52" s="98"/>
      <c r="GC52" s="98"/>
      <c r="GD52" s="98"/>
      <c r="GE52" s="98"/>
      <c r="GF52" s="98"/>
      <c r="GG52" s="98"/>
      <c r="GH52" s="98"/>
      <c r="GI52" s="98"/>
      <c r="GJ52" s="98"/>
      <c r="GK52" s="98"/>
      <c r="GL52" s="98"/>
      <c r="GM52" s="98"/>
      <c r="GN52" s="98"/>
      <c r="GO52" s="98"/>
      <c r="GP52" s="98"/>
      <c r="GQ52" s="98">
        <f>データ!BI7</f>
        <v>31.2</v>
      </c>
      <c r="GR52" s="98"/>
      <c r="GS52" s="98"/>
      <c r="GT52" s="98"/>
      <c r="GU52" s="98"/>
      <c r="GV52" s="98"/>
      <c r="GW52" s="98"/>
      <c r="GX52" s="98"/>
      <c r="GY52" s="98"/>
      <c r="GZ52" s="98"/>
      <c r="HA52" s="98"/>
      <c r="HB52" s="98"/>
      <c r="HC52" s="98"/>
      <c r="HD52" s="98"/>
      <c r="HE52" s="98"/>
      <c r="HF52" s="98"/>
      <c r="HG52" s="98"/>
      <c r="HH52" s="98"/>
      <c r="HI52" s="98"/>
      <c r="HJ52" s="98">
        <f>データ!BJ7</f>
        <v>43.9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33916</v>
      </c>
      <c r="JD52" s="97"/>
      <c r="JE52" s="97"/>
      <c r="JF52" s="97"/>
      <c r="JG52" s="97"/>
      <c r="JH52" s="97"/>
      <c r="JI52" s="97"/>
      <c r="JJ52" s="97"/>
      <c r="JK52" s="97"/>
      <c r="JL52" s="97"/>
      <c r="JM52" s="97"/>
      <c r="JN52" s="97"/>
      <c r="JO52" s="97"/>
      <c r="JP52" s="97"/>
      <c r="JQ52" s="97"/>
      <c r="JR52" s="97"/>
      <c r="JS52" s="97"/>
      <c r="JT52" s="97"/>
      <c r="JU52" s="97"/>
      <c r="JV52" s="97">
        <f>データ!BR7</f>
        <v>48963</v>
      </c>
      <c r="JW52" s="97"/>
      <c r="JX52" s="97"/>
      <c r="JY52" s="97"/>
      <c r="JZ52" s="97"/>
      <c r="KA52" s="97"/>
      <c r="KB52" s="97"/>
      <c r="KC52" s="97"/>
      <c r="KD52" s="97"/>
      <c r="KE52" s="97"/>
      <c r="KF52" s="97"/>
      <c r="KG52" s="97"/>
      <c r="KH52" s="97"/>
      <c r="KI52" s="97"/>
      <c r="KJ52" s="97"/>
      <c r="KK52" s="97"/>
      <c r="KL52" s="97"/>
      <c r="KM52" s="97"/>
      <c r="KN52" s="97"/>
      <c r="KO52" s="97">
        <f>データ!BS7</f>
        <v>26501</v>
      </c>
      <c r="KP52" s="97"/>
      <c r="KQ52" s="97"/>
      <c r="KR52" s="97"/>
      <c r="KS52" s="97"/>
      <c r="KT52" s="97"/>
      <c r="KU52" s="97"/>
      <c r="KV52" s="97"/>
      <c r="KW52" s="97"/>
      <c r="KX52" s="97"/>
      <c r="KY52" s="97"/>
      <c r="KZ52" s="97"/>
      <c r="LA52" s="97"/>
      <c r="LB52" s="97"/>
      <c r="LC52" s="97"/>
      <c r="LD52" s="97"/>
      <c r="LE52" s="97"/>
      <c r="LF52" s="97"/>
      <c r="LG52" s="97"/>
      <c r="LH52" s="97">
        <f>データ!BT7</f>
        <v>49321</v>
      </c>
      <c r="LI52" s="97"/>
      <c r="LJ52" s="97"/>
      <c r="LK52" s="97"/>
      <c r="LL52" s="97"/>
      <c r="LM52" s="97"/>
      <c r="LN52" s="97"/>
      <c r="LO52" s="97"/>
      <c r="LP52" s="97"/>
      <c r="LQ52" s="97"/>
      <c r="LR52" s="97"/>
      <c r="LS52" s="97"/>
      <c r="LT52" s="97"/>
      <c r="LU52" s="97"/>
      <c r="LV52" s="97"/>
      <c r="LW52" s="97"/>
      <c r="LX52" s="97"/>
      <c r="LY52" s="97"/>
      <c r="LZ52" s="97"/>
      <c r="MA52" s="97">
        <f>データ!BU7</f>
        <v>82155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749266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248060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392.1</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108.8</v>
      </c>
      <c r="LF77" s="67"/>
      <c r="LG77" s="67"/>
      <c r="LH77" s="67"/>
      <c r="LI77" s="67"/>
      <c r="LJ77" s="67"/>
      <c r="LK77" s="67"/>
      <c r="LL77" s="67"/>
      <c r="LM77" s="67"/>
      <c r="LN77" s="67"/>
      <c r="LO77" s="67"/>
      <c r="LP77" s="67"/>
      <c r="LQ77" s="67"/>
      <c r="LR77" s="67"/>
      <c r="LS77" s="68"/>
      <c r="LT77" s="66">
        <f>データ!DC7</f>
        <v>69.2</v>
      </c>
      <c r="LU77" s="67"/>
      <c r="LV77" s="67"/>
      <c r="LW77" s="67"/>
      <c r="LX77" s="67"/>
      <c r="LY77" s="67"/>
      <c r="LZ77" s="67"/>
      <c r="MA77" s="67"/>
      <c r="MB77" s="67"/>
      <c r="MC77" s="67"/>
      <c r="MD77" s="67"/>
      <c r="ME77" s="67"/>
      <c r="MF77" s="67"/>
      <c r="MG77" s="67"/>
      <c r="MH77" s="68"/>
      <c r="MI77" s="66">
        <f>データ!DD7</f>
        <v>58.2</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K7W5tpO1vmhs8ZgHr07FMMIonJazfQm6p1aV/CohJaZLC2Hf297OCZU44sgaAfDhIb1LomkeOGwaAWNqE+DLGw==" saltValue="wEruXf/ifNFTz+Ut+HgQF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93</v>
      </c>
      <c r="AN5" s="47" t="s">
        <v>103</v>
      </c>
      <c r="AO5" s="47" t="s">
        <v>95</v>
      </c>
      <c r="AP5" s="47" t="s">
        <v>96</v>
      </c>
      <c r="AQ5" s="47" t="s">
        <v>97</v>
      </c>
      <c r="AR5" s="47" t="s">
        <v>98</v>
      </c>
      <c r="AS5" s="47" t="s">
        <v>99</v>
      </c>
      <c r="AT5" s="47" t="s">
        <v>100</v>
      </c>
      <c r="AU5" s="47" t="s">
        <v>101</v>
      </c>
      <c r="AV5" s="47" t="s">
        <v>102</v>
      </c>
      <c r="AW5" s="47" t="s">
        <v>92</v>
      </c>
      <c r="AX5" s="47" t="s">
        <v>104</v>
      </c>
      <c r="AY5" s="47" t="s">
        <v>103</v>
      </c>
      <c r="AZ5" s="47" t="s">
        <v>95</v>
      </c>
      <c r="BA5" s="47" t="s">
        <v>96</v>
      </c>
      <c r="BB5" s="47" t="s">
        <v>97</v>
      </c>
      <c r="BC5" s="47" t="s">
        <v>98</v>
      </c>
      <c r="BD5" s="47" t="s">
        <v>99</v>
      </c>
      <c r="BE5" s="47" t="s">
        <v>100</v>
      </c>
      <c r="BF5" s="47" t="s">
        <v>105</v>
      </c>
      <c r="BG5" s="47" t="s">
        <v>102</v>
      </c>
      <c r="BH5" s="47" t="s">
        <v>106</v>
      </c>
      <c r="BI5" s="47" t="s">
        <v>93</v>
      </c>
      <c r="BJ5" s="47" t="s">
        <v>103</v>
      </c>
      <c r="BK5" s="47" t="s">
        <v>95</v>
      </c>
      <c r="BL5" s="47" t="s">
        <v>96</v>
      </c>
      <c r="BM5" s="47" t="s">
        <v>97</v>
      </c>
      <c r="BN5" s="47" t="s">
        <v>98</v>
      </c>
      <c r="BO5" s="47" t="s">
        <v>99</v>
      </c>
      <c r="BP5" s="47" t="s">
        <v>100</v>
      </c>
      <c r="BQ5" s="47" t="s">
        <v>101</v>
      </c>
      <c r="BR5" s="47" t="s">
        <v>91</v>
      </c>
      <c r="BS5" s="47" t="s">
        <v>106</v>
      </c>
      <c r="BT5" s="47" t="s">
        <v>93</v>
      </c>
      <c r="BU5" s="47" t="s">
        <v>103</v>
      </c>
      <c r="BV5" s="47" t="s">
        <v>95</v>
      </c>
      <c r="BW5" s="47" t="s">
        <v>96</v>
      </c>
      <c r="BX5" s="47" t="s">
        <v>97</v>
      </c>
      <c r="BY5" s="47" t="s">
        <v>98</v>
      </c>
      <c r="BZ5" s="47" t="s">
        <v>99</v>
      </c>
      <c r="CA5" s="47" t="s">
        <v>100</v>
      </c>
      <c r="CB5" s="47" t="s">
        <v>101</v>
      </c>
      <c r="CC5" s="47" t="s">
        <v>91</v>
      </c>
      <c r="CD5" s="47" t="s">
        <v>106</v>
      </c>
      <c r="CE5" s="47" t="s">
        <v>93</v>
      </c>
      <c r="CF5" s="47" t="s">
        <v>103</v>
      </c>
      <c r="CG5" s="47" t="s">
        <v>95</v>
      </c>
      <c r="CH5" s="47" t="s">
        <v>96</v>
      </c>
      <c r="CI5" s="47" t="s">
        <v>97</v>
      </c>
      <c r="CJ5" s="47" t="s">
        <v>98</v>
      </c>
      <c r="CK5" s="47" t="s">
        <v>99</v>
      </c>
      <c r="CL5" s="47" t="s">
        <v>100</v>
      </c>
      <c r="CM5" s="145"/>
      <c r="CN5" s="145"/>
      <c r="CO5" s="47" t="s">
        <v>101</v>
      </c>
      <c r="CP5" s="47" t="s">
        <v>102</v>
      </c>
      <c r="CQ5" s="47" t="s">
        <v>106</v>
      </c>
      <c r="CR5" s="47" t="s">
        <v>93</v>
      </c>
      <c r="CS5" s="47" t="s">
        <v>103</v>
      </c>
      <c r="CT5" s="47" t="s">
        <v>95</v>
      </c>
      <c r="CU5" s="47" t="s">
        <v>96</v>
      </c>
      <c r="CV5" s="47" t="s">
        <v>97</v>
      </c>
      <c r="CW5" s="47" t="s">
        <v>98</v>
      </c>
      <c r="CX5" s="47" t="s">
        <v>99</v>
      </c>
      <c r="CY5" s="47" t="s">
        <v>100</v>
      </c>
      <c r="CZ5" s="47" t="s">
        <v>101</v>
      </c>
      <c r="DA5" s="47" t="s">
        <v>91</v>
      </c>
      <c r="DB5" s="47" t="s">
        <v>92</v>
      </c>
      <c r="DC5" s="47" t="s">
        <v>93</v>
      </c>
      <c r="DD5" s="47" t="s">
        <v>103</v>
      </c>
      <c r="DE5" s="47" t="s">
        <v>95</v>
      </c>
      <c r="DF5" s="47" t="s">
        <v>96</v>
      </c>
      <c r="DG5" s="47" t="s">
        <v>97</v>
      </c>
      <c r="DH5" s="47" t="s">
        <v>98</v>
      </c>
      <c r="DI5" s="47" t="s">
        <v>99</v>
      </c>
      <c r="DJ5" s="47" t="s">
        <v>35</v>
      </c>
      <c r="DK5" s="47" t="s">
        <v>105</v>
      </c>
      <c r="DL5" s="47" t="s">
        <v>102</v>
      </c>
      <c r="DM5" s="47" t="s">
        <v>106</v>
      </c>
      <c r="DN5" s="47" t="s">
        <v>93</v>
      </c>
      <c r="DO5" s="47" t="s">
        <v>103</v>
      </c>
      <c r="DP5" s="47" t="s">
        <v>95</v>
      </c>
      <c r="DQ5" s="47" t="s">
        <v>96</v>
      </c>
      <c r="DR5" s="47" t="s">
        <v>97</v>
      </c>
      <c r="DS5" s="47" t="s">
        <v>98</v>
      </c>
      <c r="DT5" s="47" t="s">
        <v>99</v>
      </c>
      <c r="DU5" s="47" t="s">
        <v>100</v>
      </c>
    </row>
    <row r="6" spans="1:125" s="54" customFormat="1" x14ac:dyDescent="0.15">
      <c r="A6" s="37" t="s">
        <v>107</v>
      </c>
      <c r="B6" s="48">
        <f>B8</f>
        <v>2022</v>
      </c>
      <c r="C6" s="48">
        <f t="shared" ref="C6:X6" si="1">C8</f>
        <v>32069</v>
      </c>
      <c r="D6" s="48">
        <f t="shared" si="1"/>
        <v>47</v>
      </c>
      <c r="E6" s="48">
        <f t="shared" si="1"/>
        <v>14</v>
      </c>
      <c r="F6" s="48">
        <f t="shared" si="1"/>
        <v>0</v>
      </c>
      <c r="G6" s="48">
        <f t="shared" si="1"/>
        <v>3</v>
      </c>
      <c r="H6" s="48" t="str">
        <f>SUBSTITUTE(H8,"　","")</f>
        <v>岩手県北上市</v>
      </c>
      <c r="I6" s="48" t="str">
        <f t="shared" si="1"/>
        <v>本通り駐車場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23</v>
      </c>
      <c r="S6" s="50" t="str">
        <f t="shared" si="1"/>
        <v>商業施設</v>
      </c>
      <c r="T6" s="50" t="str">
        <f t="shared" si="1"/>
        <v>無</v>
      </c>
      <c r="U6" s="51">
        <f t="shared" si="1"/>
        <v>40170</v>
      </c>
      <c r="V6" s="51">
        <f t="shared" si="1"/>
        <v>1450</v>
      </c>
      <c r="W6" s="51">
        <f t="shared" si="1"/>
        <v>120</v>
      </c>
      <c r="X6" s="50" t="str">
        <f t="shared" si="1"/>
        <v>利用料金制</v>
      </c>
      <c r="Y6" s="52">
        <f>IF(Y8="-",NA(),Y8)</f>
        <v>83.5</v>
      </c>
      <c r="Z6" s="52">
        <f t="shared" ref="Z6:AH6" si="2">IF(Z8="-",NA(),Z8)</f>
        <v>56.7</v>
      </c>
      <c r="AA6" s="52">
        <f t="shared" si="2"/>
        <v>93.3</v>
      </c>
      <c r="AB6" s="52">
        <f t="shared" si="2"/>
        <v>107</v>
      </c>
      <c r="AC6" s="52">
        <f t="shared" si="2"/>
        <v>156.80000000000001</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2.9</v>
      </c>
      <c r="BG6" s="52">
        <f t="shared" ref="BG6:BO6" si="5">IF(BG8="-",NA(),BG8)</f>
        <v>24</v>
      </c>
      <c r="BH6" s="52">
        <f t="shared" si="5"/>
        <v>16.2</v>
      </c>
      <c r="BI6" s="52">
        <f t="shared" si="5"/>
        <v>31.2</v>
      </c>
      <c r="BJ6" s="52">
        <f t="shared" si="5"/>
        <v>43.9</v>
      </c>
      <c r="BK6" s="52">
        <f t="shared" si="5"/>
        <v>30.7</v>
      </c>
      <c r="BL6" s="52">
        <f t="shared" si="5"/>
        <v>13.5</v>
      </c>
      <c r="BM6" s="52">
        <f t="shared" si="5"/>
        <v>7.1</v>
      </c>
      <c r="BN6" s="52">
        <f t="shared" si="5"/>
        <v>5.6</v>
      </c>
      <c r="BO6" s="52">
        <f t="shared" si="5"/>
        <v>18.100000000000001</v>
      </c>
      <c r="BP6" s="49" t="str">
        <f>IF(BP8="-","",IF(BP8="-","【-】","【"&amp;SUBSTITUTE(TEXT(BP8,"#,##0.0"),"-","△")&amp;"】"))</f>
        <v>【12.8】</v>
      </c>
      <c r="BQ6" s="53">
        <f>IF(BQ8="-",NA(),BQ8)</f>
        <v>33916</v>
      </c>
      <c r="BR6" s="53">
        <f t="shared" ref="BR6:BZ6" si="6">IF(BR8="-",NA(),BR8)</f>
        <v>48963</v>
      </c>
      <c r="BS6" s="53">
        <f t="shared" si="6"/>
        <v>26501</v>
      </c>
      <c r="BT6" s="53">
        <f t="shared" si="6"/>
        <v>49321</v>
      </c>
      <c r="BU6" s="53">
        <f t="shared" si="6"/>
        <v>82155</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108</v>
      </c>
      <c r="CM6" s="51">
        <f t="shared" ref="CM6:CN6" si="7">CM8</f>
        <v>749266</v>
      </c>
      <c r="CN6" s="51">
        <f t="shared" si="7"/>
        <v>248060</v>
      </c>
      <c r="CO6" s="52"/>
      <c r="CP6" s="52"/>
      <c r="CQ6" s="52"/>
      <c r="CR6" s="52"/>
      <c r="CS6" s="52"/>
      <c r="CT6" s="52"/>
      <c r="CU6" s="52"/>
      <c r="CV6" s="52"/>
      <c r="CW6" s="52"/>
      <c r="CX6" s="52"/>
      <c r="CY6" s="49" t="s">
        <v>108</v>
      </c>
      <c r="CZ6" s="52">
        <f>IF(CZ8="-",NA(),CZ8)</f>
        <v>392.1</v>
      </c>
      <c r="DA6" s="52">
        <f t="shared" ref="DA6:DI6" si="8">IF(DA8="-",NA(),DA8)</f>
        <v>0</v>
      </c>
      <c r="DB6" s="52">
        <f t="shared" si="8"/>
        <v>108.8</v>
      </c>
      <c r="DC6" s="52">
        <f t="shared" si="8"/>
        <v>69.2</v>
      </c>
      <c r="DD6" s="52">
        <f t="shared" si="8"/>
        <v>58.2</v>
      </c>
      <c r="DE6" s="52">
        <f t="shared" si="8"/>
        <v>165.9</v>
      </c>
      <c r="DF6" s="52">
        <f t="shared" si="8"/>
        <v>1263.5</v>
      </c>
      <c r="DG6" s="52">
        <f t="shared" si="8"/>
        <v>108.5</v>
      </c>
      <c r="DH6" s="52">
        <f t="shared" si="8"/>
        <v>136.19999999999999</v>
      </c>
      <c r="DI6" s="52">
        <f t="shared" si="8"/>
        <v>104.8</v>
      </c>
      <c r="DJ6" s="49" t="str">
        <f>IF(DJ8="-","",IF(DJ8="-","【-】","【"&amp;SUBSTITUTE(TEXT(DJ8,"#,##0.0"),"-","△")&amp;"】"))</f>
        <v>【72.2】</v>
      </c>
      <c r="DK6" s="52">
        <f>IF(DK8="-",NA(),DK8)</f>
        <v>162.9</v>
      </c>
      <c r="DL6" s="52">
        <f t="shared" ref="DL6:DT6" si="9">IF(DL8="-",NA(),DL8)</f>
        <v>172.6</v>
      </c>
      <c r="DM6" s="52">
        <f t="shared" si="9"/>
        <v>152.1</v>
      </c>
      <c r="DN6" s="52">
        <f t="shared" si="9"/>
        <v>158.80000000000001</v>
      </c>
      <c r="DO6" s="52">
        <f t="shared" si="9"/>
        <v>164.7</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109</v>
      </c>
      <c r="B7" s="48">
        <f t="shared" ref="B7:X7" si="10">B8</f>
        <v>2022</v>
      </c>
      <c r="C7" s="48">
        <f t="shared" si="10"/>
        <v>32069</v>
      </c>
      <c r="D7" s="48">
        <f t="shared" si="10"/>
        <v>47</v>
      </c>
      <c r="E7" s="48">
        <f t="shared" si="10"/>
        <v>14</v>
      </c>
      <c r="F7" s="48">
        <f t="shared" si="10"/>
        <v>0</v>
      </c>
      <c r="G7" s="48">
        <f t="shared" si="10"/>
        <v>3</v>
      </c>
      <c r="H7" s="48" t="str">
        <f t="shared" si="10"/>
        <v>岩手県　北上市</v>
      </c>
      <c r="I7" s="48" t="str">
        <f t="shared" si="10"/>
        <v>本通り駐車場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23</v>
      </c>
      <c r="S7" s="50" t="str">
        <f t="shared" si="10"/>
        <v>商業施設</v>
      </c>
      <c r="T7" s="50" t="str">
        <f t="shared" si="10"/>
        <v>無</v>
      </c>
      <c r="U7" s="51">
        <f t="shared" si="10"/>
        <v>40170</v>
      </c>
      <c r="V7" s="51">
        <f t="shared" si="10"/>
        <v>1450</v>
      </c>
      <c r="W7" s="51">
        <f t="shared" si="10"/>
        <v>120</v>
      </c>
      <c r="X7" s="50" t="str">
        <f t="shared" si="10"/>
        <v>利用料金制</v>
      </c>
      <c r="Y7" s="52">
        <f>Y8</f>
        <v>83.5</v>
      </c>
      <c r="Z7" s="52">
        <f t="shared" ref="Z7:AH7" si="11">Z8</f>
        <v>56.7</v>
      </c>
      <c r="AA7" s="52">
        <f t="shared" si="11"/>
        <v>93.3</v>
      </c>
      <c r="AB7" s="52">
        <f t="shared" si="11"/>
        <v>107</v>
      </c>
      <c r="AC7" s="52">
        <f t="shared" si="11"/>
        <v>156.80000000000001</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2.9</v>
      </c>
      <c r="BG7" s="52">
        <f t="shared" ref="BG7:BO7" si="14">BG8</f>
        <v>24</v>
      </c>
      <c r="BH7" s="52">
        <f t="shared" si="14"/>
        <v>16.2</v>
      </c>
      <c r="BI7" s="52">
        <f t="shared" si="14"/>
        <v>31.2</v>
      </c>
      <c r="BJ7" s="52">
        <f t="shared" si="14"/>
        <v>43.9</v>
      </c>
      <c r="BK7" s="52">
        <f t="shared" si="14"/>
        <v>30.7</v>
      </c>
      <c r="BL7" s="52">
        <f t="shared" si="14"/>
        <v>13.5</v>
      </c>
      <c r="BM7" s="52">
        <f t="shared" si="14"/>
        <v>7.1</v>
      </c>
      <c r="BN7" s="52">
        <f t="shared" si="14"/>
        <v>5.6</v>
      </c>
      <c r="BO7" s="52">
        <f t="shared" si="14"/>
        <v>18.100000000000001</v>
      </c>
      <c r="BP7" s="49"/>
      <c r="BQ7" s="53">
        <f>BQ8</f>
        <v>33916</v>
      </c>
      <c r="BR7" s="53">
        <f t="shared" ref="BR7:BZ7" si="15">BR8</f>
        <v>48963</v>
      </c>
      <c r="BS7" s="53">
        <f t="shared" si="15"/>
        <v>26501</v>
      </c>
      <c r="BT7" s="53">
        <f t="shared" si="15"/>
        <v>49321</v>
      </c>
      <c r="BU7" s="53">
        <f t="shared" si="15"/>
        <v>82155</v>
      </c>
      <c r="BV7" s="53">
        <f t="shared" si="15"/>
        <v>24379</v>
      </c>
      <c r="BW7" s="53">
        <f t="shared" si="15"/>
        <v>22466</v>
      </c>
      <c r="BX7" s="53">
        <f t="shared" si="15"/>
        <v>4211</v>
      </c>
      <c r="BY7" s="53">
        <f t="shared" si="15"/>
        <v>10653</v>
      </c>
      <c r="BZ7" s="53">
        <f t="shared" si="15"/>
        <v>17717</v>
      </c>
      <c r="CA7" s="51"/>
      <c r="CB7" s="52" t="s">
        <v>110</v>
      </c>
      <c r="CC7" s="52" t="s">
        <v>110</v>
      </c>
      <c r="CD7" s="52" t="s">
        <v>110</v>
      </c>
      <c r="CE7" s="52" t="s">
        <v>110</v>
      </c>
      <c r="CF7" s="52" t="s">
        <v>110</v>
      </c>
      <c r="CG7" s="52" t="s">
        <v>110</v>
      </c>
      <c r="CH7" s="52" t="s">
        <v>110</v>
      </c>
      <c r="CI7" s="52" t="s">
        <v>110</v>
      </c>
      <c r="CJ7" s="52" t="s">
        <v>110</v>
      </c>
      <c r="CK7" s="52" t="s">
        <v>111</v>
      </c>
      <c r="CL7" s="49"/>
      <c r="CM7" s="51">
        <f>CM8</f>
        <v>749266</v>
      </c>
      <c r="CN7" s="51">
        <f>CN8</f>
        <v>248060</v>
      </c>
      <c r="CO7" s="52" t="s">
        <v>110</v>
      </c>
      <c r="CP7" s="52" t="s">
        <v>110</v>
      </c>
      <c r="CQ7" s="52" t="s">
        <v>110</v>
      </c>
      <c r="CR7" s="52" t="s">
        <v>110</v>
      </c>
      <c r="CS7" s="52" t="s">
        <v>110</v>
      </c>
      <c r="CT7" s="52" t="s">
        <v>110</v>
      </c>
      <c r="CU7" s="52" t="s">
        <v>110</v>
      </c>
      <c r="CV7" s="52" t="s">
        <v>110</v>
      </c>
      <c r="CW7" s="52" t="s">
        <v>110</v>
      </c>
      <c r="CX7" s="52" t="s">
        <v>112</v>
      </c>
      <c r="CY7" s="49"/>
      <c r="CZ7" s="52">
        <f>CZ8</f>
        <v>392.1</v>
      </c>
      <c r="DA7" s="52">
        <f t="shared" ref="DA7:DI7" si="16">DA8</f>
        <v>0</v>
      </c>
      <c r="DB7" s="52">
        <f t="shared" si="16"/>
        <v>108.8</v>
      </c>
      <c r="DC7" s="52">
        <f t="shared" si="16"/>
        <v>69.2</v>
      </c>
      <c r="DD7" s="52">
        <f t="shared" si="16"/>
        <v>58.2</v>
      </c>
      <c r="DE7" s="52">
        <f t="shared" si="16"/>
        <v>165.9</v>
      </c>
      <c r="DF7" s="52">
        <f t="shared" si="16"/>
        <v>1263.5</v>
      </c>
      <c r="DG7" s="52">
        <f t="shared" si="16"/>
        <v>108.5</v>
      </c>
      <c r="DH7" s="52">
        <f t="shared" si="16"/>
        <v>136.19999999999999</v>
      </c>
      <c r="DI7" s="52">
        <f t="shared" si="16"/>
        <v>104.8</v>
      </c>
      <c r="DJ7" s="49"/>
      <c r="DK7" s="52">
        <f>DK8</f>
        <v>162.9</v>
      </c>
      <c r="DL7" s="52">
        <f t="shared" ref="DL7:DT7" si="17">DL8</f>
        <v>172.6</v>
      </c>
      <c r="DM7" s="52">
        <f t="shared" si="17"/>
        <v>152.1</v>
      </c>
      <c r="DN7" s="52">
        <f t="shared" si="17"/>
        <v>158.80000000000001</v>
      </c>
      <c r="DO7" s="52">
        <f t="shared" si="17"/>
        <v>164.7</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32069</v>
      </c>
      <c r="D8" s="55">
        <v>47</v>
      </c>
      <c r="E8" s="55">
        <v>14</v>
      </c>
      <c r="F8" s="55">
        <v>0</v>
      </c>
      <c r="G8" s="55">
        <v>3</v>
      </c>
      <c r="H8" s="55" t="s">
        <v>113</v>
      </c>
      <c r="I8" s="55" t="s">
        <v>114</v>
      </c>
      <c r="J8" s="55" t="s">
        <v>115</v>
      </c>
      <c r="K8" s="55" t="s">
        <v>116</v>
      </c>
      <c r="L8" s="55" t="s">
        <v>117</v>
      </c>
      <c r="M8" s="55" t="s">
        <v>118</v>
      </c>
      <c r="N8" s="55" t="s">
        <v>119</v>
      </c>
      <c r="O8" s="56" t="s">
        <v>120</v>
      </c>
      <c r="P8" s="57" t="s">
        <v>121</v>
      </c>
      <c r="Q8" s="57" t="s">
        <v>122</v>
      </c>
      <c r="R8" s="58">
        <v>23</v>
      </c>
      <c r="S8" s="57" t="s">
        <v>123</v>
      </c>
      <c r="T8" s="57" t="s">
        <v>124</v>
      </c>
      <c r="U8" s="58">
        <v>40170</v>
      </c>
      <c r="V8" s="58">
        <v>1450</v>
      </c>
      <c r="W8" s="58">
        <v>120</v>
      </c>
      <c r="X8" s="57" t="s">
        <v>125</v>
      </c>
      <c r="Y8" s="59">
        <v>83.5</v>
      </c>
      <c r="Z8" s="59">
        <v>56.7</v>
      </c>
      <c r="AA8" s="59">
        <v>93.3</v>
      </c>
      <c r="AB8" s="59">
        <v>107</v>
      </c>
      <c r="AC8" s="59">
        <v>156.80000000000001</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2.9</v>
      </c>
      <c r="BG8" s="59">
        <v>24</v>
      </c>
      <c r="BH8" s="59">
        <v>16.2</v>
      </c>
      <c r="BI8" s="59">
        <v>31.2</v>
      </c>
      <c r="BJ8" s="59">
        <v>43.9</v>
      </c>
      <c r="BK8" s="59">
        <v>30.7</v>
      </c>
      <c r="BL8" s="59">
        <v>13.5</v>
      </c>
      <c r="BM8" s="59">
        <v>7.1</v>
      </c>
      <c r="BN8" s="59">
        <v>5.6</v>
      </c>
      <c r="BO8" s="59">
        <v>18.100000000000001</v>
      </c>
      <c r="BP8" s="56">
        <v>12.8</v>
      </c>
      <c r="BQ8" s="60">
        <v>33916</v>
      </c>
      <c r="BR8" s="60">
        <v>48963</v>
      </c>
      <c r="BS8" s="60">
        <v>26501</v>
      </c>
      <c r="BT8" s="61">
        <v>49321</v>
      </c>
      <c r="BU8" s="61">
        <v>82155</v>
      </c>
      <c r="BV8" s="60">
        <v>24379</v>
      </c>
      <c r="BW8" s="60">
        <v>22466</v>
      </c>
      <c r="BX8" s="60">
        <v>4211</v>
      </c>
      <c r="BY8" s="60">
        <v>10653</v>
      </c>
      <c r="BZ8" s="60">
        <v>17717</v>
      </c>
      <c r="CA8" s="58">
        <v>10556</v>
      </c>
      <c r="CB8" s="59" t="s">
        <v>117</v>
      </c>
      <c r="CC8" s="59" t="s">
        <v>117</v>
      </c>
      <c r="CD8" s="59" t="s">
        <v>117</v>
      </c>
      <c r="CE8" s="59" t="s">
        <v>117</v>
      </c>
      <c r="CF8" s="59" t="s">
        <v>117</v>
      </c>
      <c r="CG8" s="59" t="s">
        <v>117</v>
      </c>
      <c r="CH8" s="59" t="s">
        <v>117</v>
      </c>
      <c r="CI8" s="59" t="s">
        <v>117</v>
      </c>
      <c r="CJ8" s="59" t="s">
        <v>117</v>
      </c>
      <c r="CK8" s="59" t="s">
        <v>117</v>
      </c>
      <c r="CL8" s="56" t="s">
        <v>117</v>
      </c>
      <c r="CM8" s="58">
        <v>749266</v>
      </c>
      <c r="CN8" s="58">
        <v>248060</v>
      </c>
      <c r="CO8" s="59" t="s">
        <v>117</v>
      </c>
      <c r="CP8" s="59" t="s">
        <v>117</v>
      </c>
      <c r="CQ8" s="59" t="s">
        <v>117</v>
      </c>
      <c r="CR8" s="59" t="s">
        <v>117</v>
      </c>
      <c r="CS8" s="59" t="s">
        <v>117</v>
      </c>
      <c r="CT8" s="59" t="s">
        <v>117</v>
      </c>
      <c r="CU8" s="59" t="s">
        <v>117</v>
      </c>
      <c r="CV8" s="59" t="s">
        <v>117</v>
      </c>
      <c r="CW8" s="59" t="s">
        <v>117</v>
      </c>
      <c r="CX8" s="59" t="s">
        <v>117</v>
      </c>
      <c r="CY8" s="56" t="s">
        <v>117</v>
      </c>
      <c r="CZ8" s="59">
        <v>392.1</v>
      </c>
      <c r="DA8" s="59">
        <v>0</v>
      </c>
      <c r="DB8" s="59">
        <v>108.8</v>
      </c>
      <c r="DC8" s="59">
        <v>69.2</v>
      </c>
      <c r="DD8" s="59">
        <v>58.2</v>
      </c>
      <c r="DE8" s="59">
        <v>165.9</v>
      </c>
      <c r="DF8" s="59">
        <v>1263.5</v>
      </c>
      <c r="DG8" s="59">
        <v>108.5</v>
      </c>
      <c r="DH8" s="59">
        <v>136.19999999999999</v>
      </c>
      <c r="DI8" s="59">
        <v>104.8</v>
      </c>
      <c r="DJ8" s="56">
        <v>72.2</v>
      </c>
      <c r="DK8" s="59">
        <v>162.9</v>
      </c>
      <c r="DL8" s="59">
        <v>172.6</v>
      </c>
      <c r="DM8" s="59">
        <v>152.1</v>
      </c>
      <c r="DN8" s="59">
        <v>158.80000000000001</v>
      </c>
      <c r="DO8" s="59">
        <v>164.7</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kitakami</cp:lastModifiedBy>
  <cp:lastPrinted>2024-01-29T00:27:19Z</cp:lastPrinted>
  <dcterms:created xsi:type="dcterms:W3CDTF">2024-01-11T00:08:08Z</dcterms:created>
  <dcterms:modified xsi:type="dcterms:W3CDTF">2024-01-29T00:28:30Z</dcterms:modified>
  <cp:category>
  </cp:category>
</cp:coreProperties>
</file>