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5\02_経営比較分析表\03_市町村→県\32034_大船渡市●\010_簡易水道（法適用）\"/>
    </mc:Choice>
  </mc:AlternateContent>
  <workbookProtection workbookAlgorithmName="SHA-512" workbookHashValue="nFvSSOwbNCjpcifNr0mmiSxQtaa1tf1d9unQXuNfSbXPZ5X4n9mpVwzEcxZLnuHRS70Mb095HiV0vBOtzMmNDg==" workbookSaltValue="kVr6mI0rRa8WwCcTzsQVfA==" workbookSpinCount="100000" lockStructure="1"/>
  <bookViews>
    <workbookView xWindow="0" yWindow="0" windowWidth="23040" windowHeight="8736"/>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<sst xmlns="http://schemas.openxmlformats.org/spreadsheetml/2006/main" count="272" uniqueCount="114">
  <si>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</si>
  <si>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</si>
  <si>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</si>
  <si>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</si>
  <si>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</si>
  <si>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</si>
  <si>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</si>
  <si>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</si>
  <si>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</si>
  <si>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</si>
  <si>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</si>
  <si>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</si>
  <si>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</si>
  <si>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</si>
  <si>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</si>
  <si>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</si>
  <si>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</si>
  <si>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</si>
  <si>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</si>
  <si>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</si>
  <si>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</si>
  <si>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</si>
  <si>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</si>
  <si>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</si>
  <si>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</si>
  <si>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</si>
  <si>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</si>
  <si>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</si>
  <si>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</si>
  <si>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</si>
  <si>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</si>
  <si>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</si>
  <si>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</si>
  <si>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</si>
  <si>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</si>
  <si>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</si>
  <si>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</si>
  <si>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</si>
  <si>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</si>
  <si>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</si>
  <si>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</si>
  <si>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</si>
  <si>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</si>
  <si>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</si>
  <si>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</si>
  <si>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</si>
  <si>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</si>
  <si>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</si>
  <si>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</si>
  <si>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</si>
  <si>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</si>
  <si>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</si>
  <si>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</si>
  <si>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</si>
  <si>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</si>
  <si>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</si>
  <si>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</si>
  <si>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</si>
  <si>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</si>
  <si>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</si>
  <si>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</si>
  <si>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</si>
  <si>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</si>
  <si>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</si>
  <si>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</si>
  <si>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</si>
  <si>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</si>
  <si>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</si>
  <si>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</si>
  <si>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</si>
  <si>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</si>
  <si>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</si>
  <si>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</si>
  <si>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</si>
  <si>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</si>
  <si>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</si>
  <si>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</si>
  <si>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</si>
  <si>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</si>
  <si>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</si>
  <si>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</si>
  <si>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</si>
  <si>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</si>
  <si>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</si>
  <si>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</si>
  <si>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</si>
  <si>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</si>
  <si>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</si>
  <si>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</si>
  <si>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</si>
  <si>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</si>
  <si>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</si>
  <si>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</si>
  <si>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大船渡市</t>
  </si>
  <si>
    <t>法適用</t>
  </si>
  <si>
    <t>水道事業</t>
  </si>
  <si>
    <t>簡易水道事業</t>
  </si>
  <si>
    <t>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</si>
  <si>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</si>
  <si>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</si>
  <si>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</si>
  <si>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</si>
  <si>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</si>
  <si>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</si>
  <si>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</si>
  <si>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</si>
  <si>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</si>
  <si>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</si>
  <si>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</si>
  <si>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</si>
  <si>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</si>
  <si>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9"/>
        <color theme="1"/>
        <rFont val="ＭＳ ゴシック"/>
        <family val="3"/>
        <charset val="128"/>
      </rPr>
      <t>①経常収支比率、②累積欠損金比率、⑤料金回収率、⑥給水原価</t>
    </r>
    <r>
      <rPr>
        <sz val="9"/>
        <color theme="1"/>
        <rFont val="ＭＳ ゴシック"/>
        <family val="3"/>
        <charset val="128"/>
      </rPr>
      <t xml:space="preserve">
　令和３年度と比較して、給水人口の逓減等に伴い給水収益は減少（税抜△2,488千円）した。一方で、廃止施設の解体工事により、固定資産除却費が増加（税抜14,970千円）するなどし、費用は令和３年度を上回った。純損失は、令和３年度と比較して28,915千円増加し68,027千円となり、令和４年度末の累積欠損金は156,817千円に達した。給水原価は、費用が増加したことに伴い、令和３年度と比較して42.36円増加し、料金回収率も1.85ポイント悪化した。
当市の簡易水道事業は、地理的な事情等に起因する乏しい収益性に変化がないことから、各指標は依然として不健全な状況を示している。
</t>
    </r>
    <r>
      <rPr>
        <b/>
        <sz val="9"/>
        <color theme="1"/>
        <rFont val="ＭＳ ゴシック"/>
        <family val="3"/>
        <charset val="128"/>
      </rPr>
      <t>③流動比率</t>
    </r>
    <r>
      <rPr>
        <sz val="9"/>
        <color theme="1"/>
        <rFont val="ＭＳ ゴシック"/>
        <family val="3"/>
        <charset val="128"/>
      </rPr>
      <t xml:space="preserve">
　令和４年度も100%未満となったが、現金預金180,771千円（流動資産）は未払金114,224千円（流動負債）を上回っており、かつ、令和５年度に償還する企業債元金113,365千円（流動負債）は当該年度に一般会計から全額繰入されるため、短期的な債務に対する支払能力は確保されている。
</t>
    </r>
    <r>
      <rPr>
        <b/>
        <sz val="9"/>
        <color theme="1"/>
        <rFont val="ＭＳ ゴシック"/>
        <family val="3"/>
        <charset val="128"/>
      </rPr>
      <t>④企業債残高対給水収益比率</t>
    </r>
    <r>
      <rPr>
        <sz val="9"/>
        <color theme="1"/>
        <rFont val="ＭＳ ゴシック"/>
        <family val="3"/>
        <charset val="128"/>
      </rPr>
      <t xml:space="preserve">
　給水収益の減少や企業債残高の増加（16,512千円）に伴い、令和３年度より上昇した。今後も人口減少や更新需要の増大により上昇傾向で推移すると見込まれる。
</t>
    </r>
    <r>
      <rPr>
        <b/>
        <sz val="9"/>
        <color theme="1"/>
        <rFont val="ＭＳ ゴシック"/>
        <family val="3"/>
        <charset val="128"/>
      </rPr>
      <t>⑦施設利用率</t>
    </r>
    <r>
      <rPr>
        <sz val="9"/>
        <color theme="1"/>
        <rFont val="ＭＳ ゴシック"/>
        <family val="3"/>
        <charset val="128"/>
      </rPr>
      <t xml:space="preserve">
　一日平均配水量の減少（△176ｍ3）に伴い令和３年度より低下したが、今後も水需要の増加は見込めないことから下降傾向で推移すると思われる。なお、地理的な事情により施設の統廃合は困難である。
</t>
    </r>
    <r>
      <rPr>
        <b/>
        <sz val="9"/>
        <color theme="1"/>
        <rFont val="ＭＳ ゴシック"/>
        <family val="3"/>
        <charset val="128"/>
      </rPr>
      <t>⑧有収率</t>
    </r>
    <r>
      <rPr>
        <sz val="9"/>
        <color theme="1"/>
        <rFont val="ＭＳ ゴシック"/>
        <family val="3"/>
        <charset val="128"/>
      </rPr>
      <t xml:space="preserve">
　漏水調査に基づき７件の水道管修繕を実施し、推定17.52㎥/hの漏水を改善した。結果、当該率は令和３年度より上昇して収益維持の一助となった。
　今後も漏水防止対策や管路更新に努めることから、当該率は年々改善する見込みである。</t>
    </r>
    <phoneticPr fontId="4"/>
  </si>
  <si>
    <t>　令和３年度と比較して、給水人口の逓減等に伴い年間総有収水量が減少（△12,916ｍ3）し、それに伴い給水収益も減少した。総収益から総費用を差し引いた結果、68,027千円の純損失を計上した。
当市の簡易水道事業は、地理的な事情等により給水効率が悪く、給水収益のみでの経営は困難であることから、持続的な事業運営と経営基盤の強化を図るため、令和６年４月に水道事業と経営統合する方針を定めた。</t>
    <phoneticPr fontId="4"/>
  </si>
  <si>
    <r>
      <rPr>
        <b/>
        <sz val="11"/>
        <color theme="1"/>
        <rFont val="ＭＳ ゴシック"/>
        <family val="3"/>
        <charset val="128"/>
      </rPr>
      <t xml:space="preserve">①有形固定資産減価償却率、②管路経年化率
</t>
    </r>
    <r>
      <rPr>
        <sz val="11"/>
        <color theme="1"/>
        <rFont val="ＭＳ ゴシック"/>
        <family val="3"/>
        <charset val="128"/>
      </rPr>
      <t xml:space="preserve">　令和２年度に公営企業へ移行した際、これまでの減耗分を考慮して償却資産の帳簿原価を算出したため、有形固定資産減価償却率は低水準となっている。しかし、管路経年化率が示すとおり実際の資産は全般的に劣化しており、設備更新も需要に追い付いていないため、類似団体よりも早い速度で資産の老朽化が進行している。
</t>
    </r>
    <r>
      <rPr>
        <b/>
        <sz val="11"/>
        <color theme="1"/>
        <rFont val="ＭＳ ゴシック"/>
        <family val="3"/>
        <charset val="128"/>
      </rPr>
      <t xml:space="preserve">③管路更新率
</t>
    </r>
    <r>
      <rPr>
        <sz val="11"/>
        <color theme="1"/>
        <rFont val="ＭＳ ゴシック"/>
        <family val="3"/>
        <charset val="128"/>
      </rPr>
      <t>　配水管を約450m更新して当該率は令和３年度より上昇したが、類似団体と比較して依然低水準となっている。７つの簡易水道を合わせた管路総延長は約111㎞にも及び、財源が限られた中で更新ペースを上げることは困難なため、今後も当該率の急速な改善は望めない状況である。</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</si>
</sst>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7.0000000000000007E-2</c:v>
                </c:pt>
                <c:pt idx="3">
                  <c:v>0.18</c:v>
                </c:pt>
                <c:pt idx="4">
                  <c:v>0.41</c:v>
                </c:pt>
              </c:numCache>
            </c:numRef>
          </c:val>
          <c:extLst>
            <c:ext xmlns:c16="http://schemas.microsoft.com/office/drawing/2014/chart" uri="{C3380CC4-5D6E-409C-BE32-E72D297353CC}">
              <c16:uniqueId val="{00000000-5016-43BE-A583-00E14168551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0.26</c:v>
                </c:pt>
                <c:pt idx="3">
                  <c:v>0.28999999999999998</c:v>
                </c:pt>
                <c:pt idx="4">
                  <c:v>1.8</c:v>
                </c:pt>
              </c:numCache>
            </c:numRef>
          </c:val>
          <c:smooth val="0"/>
          <c:extLst>
            <c:ext xmlns:c16="http://schemas.microsoft.com/office/drawing/2014/chart" uri="{C3380CC4-5D6E-409C-BE32-E72D297353CC}">
              <c16:uniqueId val="{00000001-5016-43BE-A583-00E14168551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0</c:v>
                </c:pt>
                <c:pt idx="1">
                  <c:v>0</c:v>
                </c:pt>
                <c:pt idx="2">
                  <c:v>58.85</c:v>
                </c:pt>
                <c:pt idx="3">
                  <c:v>52.4</c:v>
                </c:pt>
                <c:pt idx="4">
                  <c:v>49.79</c:v>
                </c:pt>
              </c:numCache>
            </c:numRef>
          </c:val>
          <c:extLst>
            <c:ext xmlns:c16="http://schemas.microsoft.com/office/drawing/2014/chart" uri="{C3380CC4-5D6E-409C-BE32-E72D297353CC}">
              <c16:uniqueId val="{00000000-3EA0-4DCB-8C60-5551E9AB19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54.14</c:v>
                </c:pt>
                <c:pt idx="3">
                  <c:v>53.79</c:v>
                </c:pt>
                <c:pt idx="4">
                  <c:v>56.4</c:v>
                </c:pt>
              </c:numCache>
            </c:numRef>
          </c:val>
          <c:smooth val="0"/>
          <c:extLst>
            <c:ext xmlns:c16="http://schemas.microsoft.com/office/drawing/2014/chart" uri="{C3380CC4-5D6E-409C-BE32-E72D297353CC}">
              <c16:uniqueId val="{00000001-3EA0-4DCB-8C60-5551E9AB19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0</c:v>
                </c:pt>
                <c:pt idx="1">
                  <c:v>0</c:v>
                </c:pt>
                <c:pt idx="2">
                  <c:v>61.16</c:v>
                </c:pt>
                <c:pt idx="3">
                  <c:v>65.75</c:v>
                </c:pt>
                <c:pt idx="4">
                  <c:v>70.61</c:v>
                </c:pt>
              </c:numCache>
            </c:numRef>
          </c:val>
          <c:extLst>
            <c:ext xmlns:c16="http://schemas.microsoft.com/office/drawing/2014/chart" uri="{C3380CC4-5D6E-409C-BE32-E72D297353CC}">
              <c16:uniqueId val="{00000000-9E9C-4054-A56E-32CF072154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76.239999999999995</c:v>
                </c:pt>
                <c:pt idx="3">
                  <c:v>73.81</c:v>
                </c:pt>
                <c:pt idx="4">
                  <c:v>73.099999999999994</c:v>
                </c:pt>
              </c:numCache>
            </c:numRef>
          </c:val>
          <c:smooth val="0"/>
          <c:extLst>
            <c:ext xmlns:c16="http://schemas.microsoft.com/office/drawing/2014/chart" uri="{C3380CC4-5D6E-409C-BE32-E72D297353CC}">
              <c16:uniqueId val="{00000001-9E9C-4054-A56E-32CF072154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0</c:v>
                </c:pt>
                <c:pt idx="1">
                  <c:v>0</c:v>
                </c:pt>
                <c:pt idx="2">
                  <c:v>82.89</c:v>
                </c:pt>
                <c:pt idx="3">
                  <c:v>88.66</c:v>
                </c:pt>
                <c:pt idx="4">
                  <c:v>81.05</c:v>
                </c:pt>
              </c:numCache>
            </c:numRef>
          </c:val>
          <c:extLst>
            <c:ext xmlns:c16="http://schemas.microsoft.com/office/drawing/2014/chart" uri="{C3380CC4-5D6E-409C-BE32-E72D297353CC}">
              <c16:uniqueId val="{00000000-794A-413F-9192-EA3E091328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103.57</c:v>
                </c:pt>
                <c:pt idx="3">
                  <c:v>100.97</c:v>
                </c:pt>
                <c:pt idx="4">
                  <c:v>101.68</c:v>
                </c:pt>
              </c:numCache>
            </c:numRef>
          </c:val>
          <c:smooth val="0"/>
          <c:extLst>
            <c:ext xmlns:c16="http://schemas.microsoft.com/office/drawing/2014/chart" uri="{C3380CC4-5D6E-409C-BE32-E72D297353CC}">
              <c16:uniqueId val="{00000001-794A-413F-9192-EA3E091328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0</c:v>
                </c:pt>
                <c:pt idx="1">
                  <c:v>0</c:v>
                </c:pt>
                <c:pt idx="2">
                  <c:v>6.08</c:v>
                </c:pt>
                <c:pt idx="3">
                  <c:v>11.07</c:v>
                </c:pt>
                <c:pt idx="4">
                  <c:v>15.8</c:v>
                </c:pt>
              </c:numCache>
            </c:numRef>
          </c:val>
          <c:extLst>
            <c:ext xmlns:c16="http://schemas.microsoft.com/office/drawing/2014/chart" uri="{C3380CC4-5D6E-409C-BE32-E72D297353CC}">
              <c16:uniqueId val="{00000000-C491-4CAE-8516-C60D42D42C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31.44</c:v>
                </c:pt>
                <c:pt idx="3">
                  <c:v>35.43</c:v>
                </c:pt>
                <c:pt idx="4">
                  <c:v>41.69</c:v>
                </c:pt>
              </c:numCache>
            </c:numRef>
          </c:val>
          <c:smooth val="0"/>
          <c:extLst>
            <c:ext xmlns:c16="http://schemas.microsoft.com/office/drawing/2014/chart" uri="{C3380CC4-5D6E-409C-BE32-E72D297353CC}">
              <c16:uniqueId val="{00000001-C491-4CAE-8516-C60D42D42C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10.69</c:v>
                </c:pt>
                <c:pt idx="3">
                  <c:v>12.8</c:v>
                </c:pt>
                <c:pt idx="4">
                  <c:v>15.79</c:v>
                </c:pt>
              </c:numCache>
            </c:numRef>
          </c:val>
          <c:extLst>
            <c:ext xmlns:c16="http://schemas.microsoft.com/office/drawing/2014/chart" uri="{C3380CC4-5D6E-409C-BE32-E72D297353CC}">
              <c16:uniqueId val="{00000000-2B31-4A72-AA30-DF9D3BAB3CF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10.78</c:v>
                </c:pt>
                <c:pt idx="3">
                  <c:v>11.16</c:v>
                </c:pt>
                <c:pt idx="4">
                  <c:v>14.82</c:v>
                </c:pt>
              </c:numCache>
            </c:numRef>
          </c:val>
          <c:smooth val="0"/>
          <c:extLst>
            <c:ext xmlns:c16="http://schemas.microsoft.com/office/drawing/2014/chart" uri="{C3380CC4-5D6E-409C-BE32-E72D297353CC}">
              <c16:uniqueId val="{00000001-2B31-4A72-AA30-DF9D3BAB3CF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54.93</c:v>
                </c:pt>
                <c:pt idx="3">
                  <c:v>86.12</c:v>
                </c:pt>
                <c:pt idx="4">
                  <c:v>155.13</c:v>
                </c:pt>
              </c:numCache>
            </c:numRef>
          </c:val>
          <c:extLst>
            <c:ext xmlns:c16="http://schemas.microsoft.com/office/drawing/2014/chart" uri="{C3380CC4-5D6E-409C-BE32-E72D297353CC}">
              <c16:uniqueId val="{00000000-D63E-4EA0-9448-208C5EA624C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5.78</c:v>
                </c:pt>
                <c:pt idx="3">
                  <c:v>8.73</c:v>
                </c:pt>
                <c:pt idx="4">
                  <c:v>15.24</c:v>
                </c:pt>
              </c:numCache>
            </c:numRef>
          </c:val>
          <c:smooth val="0"/>
          <c:extLst>
            <c:ext xmlns:c16="http://schemas.microsoft.com/office/drawing/2014/chart" uri="{C3380CC4-5D6E-409C-BE32-E72D297353CC}">
              <c16:uniqueId val="{00000001-D63E-4EA0-9448-208C5EA624C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0</c:v>
                </c:pt>
                <c:pt idx="1">
                  <c:v>0</c:v>
                </c:pt>
                <c:pt idx="2">
                  <c:v>67.45</c:v>
                </c:pt>
                <c:pt idx="3">
                  <c:v>83.63</c:v>
                </c:pt>
                <c:pt idx="4">
                  <c:v>88.15</c:v>
                </c:pt>
              </c:numCache>
            </c:numRef>
          </c:val>
          <c:extLst>
            <c:ext xmlns:c16="http://schemas.microsoft.com/office/drawing/2014/chart" uri="{C3380CC4-5D6E-409C-BE32-E72D297353CC}">
              <c16:uniqueId val="{00000000-7C84-431B-B3A7-2629335A8AB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92.24</c:v>
                </c:pt>
                <c:pt idx="3">
                  <c:v>116</c:v>
                </c:pt>
                <c:pt idx="4">
                  <c:v>132.63999999999999</c:v>
                </c:pt>
              </c:numCache>
            </c:numRef>
          </c:val>
          <c:smooth val="0"/>
          <c:extLst>
            <c:ext xmlns:c16="http://schemas.microsoft.com/office/drawing/2014/chart" uri="{C3380CC4-5D6E-409C-BE32-E72D297353CC}">
              <c16:uniqueId val="{00000001-7C84-431B-B3A7-2629335A8AB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0</c:v>
                </c:pt>
                <c:pt idx="1">
                  <c:v>0</c:v>
                </c:pt>
                <c:pt idx="2">
                  <c:v>2025</c:v>
                </c:pt>
                <c:pt idx="3">
                  <c:v>1744.84</c:v>
                </c:pt>
                <c:pt idx="4">
                  <c:v>1805.18</c:v>
                </c:pt>
              </c:numCache>
            </c:numRef>
          </c:val>
          <c:extLst>
            <c:ext xmlns:c16="http://schemas.microsoft.com/office/drawing/2014/chart" uri="{C3380CC4-5D6E-409C-BE32-E72D297353CC}">
              <c16:uniqueId val="{00000000-2022-452C-A8FE-EBDC19384B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1546.97</c:v>
                </c:pt>
                <c:pt idx="3">
                  <c:v>1471.36</c:v>
                </c:pt>
                <c:pt idx="4">
                  <c:v>1495.64</c:v>
                </c:pt>
              </c:numCache>
            </c:numRef>
          </c:val>
          <c:smooth val="0"/>
          <c:extLst>
            <c:ext xmlns:c16="http://schemas.microsoft.com/office/drawing/2014/chart" uri="{C3380CC4-5D6E-409C-BE32-E72D297353CC}">
              <c16:uniqueId val="{00000001-2022-452C-A8FE-EBDC19384B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0</c:v>
                </c:pt>
                <c:pt idx="1">
                  <c:v>0</c:v>
                </c:pt>
                <c:pt idx="2">
                  <c:v>27.61</c:v>
                </c:pt>
                <c:pt idx="3">
                  <c:v>34.35</c:v>
                </c:pt>
                <c:pt idx="4">
                  <c:v>32.5</c:v>
                </c:pt>
              </c:numCache>
            </c:numRef>
          </c:val>
          <c:extLst>
            <c:ext xmlns:c16="http://schemas.microsoft.com/office/drawing/2014/chart" uri="{C3380CC4-5D6E-409C-BE32-E72D297353CC}">
              <c16:uniqueId val="{00000000-15C0-40FC-86BA-0BFC157E150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51.1</c:v>
                </c:pt>
                <c:pt idx="3">
                  <c:v>51.76</c:v>
                </c:pt>
                <c:pt idx="4">
                  <c:v>46.15</c:v>
                </c:pt>
              </c:numCache>
            </c:numRef>
          </c:val>
          <c:smooth val="0"/>
          <c:extLst>
            <c:ext xmlns:c16="http://schemas.microsoft.com/office/drawing/2014/chart" uri="{C3380CC4-5D6E-409C-BE32-E72D297353CC}">
              <c16:uniqueId val="{00000001-15C0-40FC-86BA-0BFC157E150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0</c:v>
                </c:pt>
                <c:pt idx="1">
                  <c:v>0</c:v>
                </c:pt>
                <c:pt idx="2">
                  <c:v>699.42</c:v>
                </c:pt>
                <c:pt idx="3">
                  <c:v>677.46</c:v>
                </c:pt>
                <c:pt idx="4">
                  <c:v>719.82</c:v>
                </c:pt>
              </c:numCache>
            </c:numRef>
          </c:val>
          <c:extLst>
            <c:ext xmlns:c16="http://schemas.microsoft.com/office/drawing/2014/chart" uri="{C3380CC4-5D6E-409C-BE32-E72D297353CC}">
              <c16:uniqueId val="{00000000-45BC-4DF4-9EA4-EFCDD2ED78E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269.64</c:v>
                </c:pt>
                <c:pt idx="3">
                  <c:v>276.18</c:v>
                </c:pt>
                <c:pt idx="4">
                  <c:v>315.83</c:v>
                </c:pt>
              </c:numCache>
            </c:numRef>
          </c:val>
          <c:smooth val="0"/>
          <c:extLst>
            <c:ext xmlns:c16="http://schemas.microsoft.com/office/drawing/2014/chart" uri="{C3380CC4-5D6E-409C-BE32-E72D297353CC}">
              <c16:uniqueId val="{00000001-45BC-4DF4-9EA4-EFCDD2ED78E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【1,090.93】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【18.76】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岩手県　大船渡市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簡易水道事業</v>
      </c>
      <c r="Q8" s="78"/>
      <c r="R8" s="78"/>
      <c r="S8" s="78"/>
      <c r="T8" s="78"/>
      <c r="U8" s="78"/>
      <c r="V8" s="78"/>
      <c r="W8" s="78" t="str">
        <f>データ!$L$6</f>
        <v>C2</v>
      </c>
      <c r="X8" s="78"/>
      <c r="Y8" s="78"/>
      <c r="Z8" s="78"/>
      <c r="AA8" s="78"/>
      <c r="AB8" s="78"/>
      <c r="AC8" s="78"/>
      <c r="AD8" s="78" t="str">
        <f>データ!$M$6</f>
        <v>非設置</v>
      </c>
      <c r="AE8" s="78"/>
      <c r="AF8" s="78"/>
      <c r="AG8" s="78"/>
      <c r="AH8" s="78"/>
      <c r="AI8" s="78"/>
      <c r="AJ8" s="78"/>
      <c r="AK8" s="2"/>
      <c r="AL8" s="69">
        <f>データ!$R$6</f>
        <v>33540</v>
      </c>
      <c r="AM8" s="69"/>
      <c r="AN8" s="69"/>
      <c r="AO8" s="69"/>
      <c r="AP8" s="69"/>
      <c r="AQ8" s="69"/>
      <c r="AR8" s="69"/>
      <c r="AS8" s="69"/>
      <c r="AT8" s="37">
        <f>データ!$S$6</f>
        <v>322.51</v>
      </c>
      <c r="AU8" s="38"/>
      <c r="AV8" s="38"/>
      <c r="AW8" s="38"/>
      <c r="AX8" s="38"/>
      <c r="AY8" s="38"/>
      <c r="AZ8" s="38"/>
      <c r="BA8" s="38"/>
      <c r="BB8" s="58">
        <f>データ!$T$6</f>
        <v>104</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42.56</v>
      </c>
      <c r="J10" s="38"/>
      <c r="K10" s="38"/>
      <c r="L10" s="38"/>
      <c r="M10" s="38"/>
      <c r="N10" s="38"/>
      <c r="O10" s="68"/>
      <c r="P10" s="58">
        <f>データ!$P$6</f>
        <v>97.5</v>
      </c>
      <c r="Q10" s="58"/>
      <c r="R10" s="58"/>
      <c r="S10" s="58"/>
      <c r="T10" s="58"/>
      <c r="U10" s="58"/>
      <c r="V10" s="58"/>
      <c r="W10" s="69">
        <f>データ!$Q$6</f>
        <v>4180</v>
      </c>
      <c r="X10" s="69"/>
      <c r="Y10" s="69"/>
      <c r="Z10" s="69"/>
      <c r="AA10" s="69"/>
      <c r="AB10" s="69"/>
      <c r="AC10" s="69"/>
      <c r="AD10" s="2"/>
      <c r="AE10" s="2"/>
      <c r="AF10" s="2"/>
      <c r="AG10" s="2"/>
      <c r="AH10" s="2"/>
      <c r="AI10" s="2"/>
      <c r="AJ10" s="2"/>
      <c r="AK10" s="2"/>
      <c r="AL10" s="69">
        <f>データ!$U$6</f>
        <v>5223</v>
      </c>
      <c r="AM10" s="69"/>
      <c r="AN10" s="69"/>
      <c r="AO10" s="69"/>
      <c r="AP10" s="69"/>
      <c r="AQ10" s="69"/>
      <c r="AR10" s="69"/>
      <c r="AS10" s="69"/>
      <c r="AT10" s="37">
        <f>データ!$V$6</f>
        <v>10.45</v>
      </c>
      <c r="AU10" s="38"/>
      <c r="AV10" s="38"/>
      <c r="AW10" s="38"/>
      <c r="AX10" s="38"/>
      <c r="AY10" s="38"/>
      <c r="AZ10" s="38"/>
      <c r="BA10" s="38"/>
      <c r="BB10" s="58">
        <f>データ!$W$6</f>
        <v>499.81</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【104.96】</v>
      </c>
      <c r="F85" s="13" t="str">
        <f>データ!AS6</f>
        <v>【30.67】</v>
      </c>
      <c r="G85" s="13" t="str">
        <f>データ!BD6</f>
        <v>【195.24】</v>
      </c>
      <c r="H85" s="13" t="str">
        <f>データ!BO6</f>
        <v>【1,090.93】</v>
      </c>
      <c r="I85" s="13" t="str">
        <f>データ!BZ6</f>
        <v>【58.61】</v>
      </c>
      <c r="J85" s="13" t="str">
        <f>データ!CK6</f>
        <v>【274.97】</v>
      </c>
      <c r="K85" s="13" t="str">
        <f>データ!CV6</f>
        <v>【52.36】</v>
      </c>
      <c r="L85" s="13" t="str">
        <f>データ!DG6</f>
        <v>【73.88】</v>
      </c>
      <c r="M85" s="13" t="str">
        <f>データ!DR6</f>
        <v>【39.30】</v>
      </c>
      <c r="N85" s="13" t="str">
        <f>データ!EC6</f>
        <v>【18.76】</v>
      </c>
      <c r="O85" s="13" t="str">
        <f>データ!EN6</f>
        <v>【0.65】</v>
      </c>
    </row>
  </sheetData>
  <sheetProtection algorithmName="SHA-512" hashValue="As3KoO2Ybfjf9UyVjCDvc5+ZL5cZ2t3xgiwcwOeuRbXyKn/TSRzmq7DgyjtZUtnKWT7EiftfjQwFv1Iz9OAocQ==" saltValue="sF5glZ/woGZFxEoPjIobt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32034</v>
      </c>
      <c r="D6" s="20">
        <f t="shared" si="3"/>
        <v>46</v>
      </c>
      <c r="E6" s="20">
        <f t="shared" si="3"/>
        <v>1</v>
      </c>
      <c r="F6" s="20">
        <f t="shared" si="3"/>
        <v>0</v>
      </c>
      <c r="G6" s="20">
        <f t="shared" si="3"/>
        <v>5</v>
      </c>
      <c r="H6" s="20" t="str">
        <f t="shared" si="3"/>
        <v>岩手県　大船渡市</v>
      </c>
      <c r="I6" s="20" t="str">
        <f t="shared" si="3"/>
        <v>法適用</v>
      </c>
      <c r="J6" s="20" t="str">
        <f t="shared" si="3"/>
        <v>水道事業</v>
      </c>
      <c r="K6" s="20" t="str">
        <f t="shared" si="3"/>
        <v>簡易水道事業</v>
      </c>
      <c r="L6" s="20" t="str">
        <f t="shared" si="3"/>
        <v>C2</v>
      </c>
      <c r="M6" s="20" t="str">
        <f t="shared" si="3"/>
        <v>非設置</v>
      </c>
      <c r="N6" s="21" t="str">
        <f t="shared" si="3"/>
        <v>-</v>
      </c>
      <c r="O6" s="21">
        <f t="shared" si="3"/>
        <v>42.56</v>
      </c>
      <c r="P6" s="21">
        <f t="shared" si="3"/>
        <v>97.5</v>
      </c>
      <c r="Q6" s="21">
        <f t="shared" si="3"/>
        <v>4180</v>
      </c>
      <c r="R6" s="21">
        <f t="shared" si="3"/>
        <v>33540</v>
      </c>
      <c r="S6" s="21">
        <f t="shared" si="3"/>
        <v>322.51</v>
      </c>
      <c r="T6" s="21">
        <f t="shared" si="3"/>
        <v>104</v>
      </c>
      <c r="U6" s="21">
        <f t="shared" si="3"/>
        <v>5223</v>
      </c>
      <c r="V6" s="21">
        <f t="shared" si="3"/>
        <v>10.45</v>
      </c>
      <c r="W6" s="21">
        <f t="shared" si="3"/>
        <v>499.81</v>
      </c>
      <c r="X6" s="22" t="str">
        <f>IF(X7="",NA(),X7)</f>
        <v>-</v>
      </c>
      <c r="Y6" s="22" t="str">
        <f t="shared" ref="Y6:AG6" si="4">IF(Y7="",NA(),Y7)</f>
        <v>-</v>
      </c>
      <c r="Z6" s="22">
        <f t="shared" si="4"/>
        <v>82.89</v>
      </c>
      <c r="AA6" s="22">
        <f t="shared" si="4"/>
        <v>88.66</v>
      </c>
      <c r="AB6" s="22">
        <f t="shared" si="4"/>
        <v>81.05</v>
      </c>
      <c r="AC6" s="22" t="str">
        <f t="shared" si="4"/>
        <v>-</v>
      </c>
      <c r="AD6" s="22" t="str">
        <f t="shared" si="4"/>
        <v>-</v>
      </c>
      <c r="AE6" s="22">
        <f t="shared" si="4"/>
        <v>103.57</v>
      </c>
      <c r="AF6" s="22">
        <f t="shared" si="4"/>
        <v>100.97</v>
      </c>
      <c r="AG6" s="22">
        <f t="shared" si="4"/>
        <v>101.68</v>
      </c>
      <c r="AH6" s="21" t="str">
        <f>IF(AH7="","",IF(AH7="-","【-】","【"&amp;SUBSTITUTE(TEXT(AH7,"#,##0.00"),"-","△")&amp;"】"))</f>
        <v>【104.96】</v>
      </c>
      <c r="AI6" s="22" t="str">
        <f>IF(AI7="",NA(),AI7)</f>
        <v>-</v>
      </c>
      <c r="AJ6" s="22" t="str">
        <f t="shared" ref="AJ6:AR6" si="5">IF(AJ7="",NA(),AJ7)</f>
        <v>-</v>
      </c>
      <c r="AK6" s="22">
        <f t="shared" si="5"/>
        <v>54.93</v>
      </c>
      <c r="AL6" s="22">
        <f t="shared" si="5"/>
        <v>86.12</v>
      </c>
      <c r="AM6" s="22">
        <f t="shared" si="5"/>
        <v>155.13</v>
      </c>
      <c r="AN6" s="22" t="str">
        <f t="shared" si="5"/>
        <v>-</v>
      </c>
      <c r="AO6" s="22" t="str">
        <f t="shared" si="5"/>
        <v>-</v>
      </c>
      <c r="AP6" s="22">
        <f t="shared" si="5"/>
        <v>5.78</v>
      </c>
      <c r="AQ6" s="22">
        <f t="shared" si="5"/>
        <v>8.73</v>
      </c>
      <c r="AR6" s="22">
        <f t="shared" si="5"/>
        <v>15.24</v>
      </c>
      <c r="AS6" s="21" t="str">
        <f>IF(AS7="","",IF(AS7="-","【-】","【"&amp;SUBSTITUTE(TEXT(AS7,"#,##0.00"),"-","△")&amp;"】"))</f>
        <v>【30.67】</v>
      </c>
      <c r="AT6" s="22" t="str">
        <f>IF(AT7="",NA(),AT7)</f>
        <v>-</v>
      </c>
      <c r="AU6" s="22" t="str">
        <f t="shared" ref="AU6:BC6" si="6">IF(AU7="",NA(),AU7)</f>
        <v>-</v>
      </c>
      <c r="AV6" s="22">
        <f t="shared" si="6"/>
        <v>67.45</v>
      </c>
      <c r="AW6" s="22">
        <f t="shared" si="6"/>
        <v>83.63</v>
      </c>
      <c r="AX6" s="22">
        <f t="shared" si="6"/>
        <v>88.15</v>
      </c>
      <c r="AY6" s="22" t="str">
        <f t="shared" si="6"/>
        <v>-</v>
      </c>
      <c r="AZ6" s="22" t="str">
        <f t="shared" si="6"/>
        <v>-</v>
      </c>
      <c r="BA6" s="22">
        <f t="shared" si="6"/>
        <v>92.24</v>
      </c>
      <c r="BB6" s="22">
        <f t="shared" si="6"/>
        <v>116</v>
      </c>
      <c r="BC6" s="22">
        <f t="shared" si="6"/>
        <v>132.63999999999999</v>
      </c>
      <c r="BD6" s="21" t="str">
        <f>IF(BD7="","",IF(BD7="-","【-】","【"&amp;SUBSTITUTE(TEXT(BD7,"#,##0.00"),"-","△")&amp;"】"))</f>
        <v>【195.24】</v>
      </c>
      <c r="BE6" s="22" t="str">
        <f>IF(BE7="",NA(),BE7)</f>
        <v>-</v>
      </c>
      <c r="BF6" s="22" t="str">
        <f t="shared" ref="BF6:BN6" si="7">IF(BF7="",NA(),BF7)</f>
        <v>-</v>
      </c>
      <c r="BG6" s="22">
        <f t="shared" si="7"/>
        <v>2025</v>
      </c>
      <c r="BH6" s="22">
        <f t="shared" si="7"/>
        <v>1744.84</v>
      </c>
      <c r="BI6" s="22">
        <f t="shared" si="7"/>
        <v>1805.18</v>
      </c>
      <c r="BJ6" s="22" t="str">
        <f t="shared" si="7"/>
        <v>-</v>
      </c>
      <c r="BK6" s="22" t="str">
        <f t="shared" si="7"/>
        <v>-</v>
      </c>
      <c r="BL6" s="22">
        <f t="shared" si="7"/>
        <v>1546.97</v>
      </c>
      <c r="BM6" s="22">
        <f t="shared" si="7"/>
        <v>1471.36</v>
      </c>
      <c r="BN6" s="22">
        <f t="shared" si="7"/>
        <v>1495.64</v>
      </c>
      <c r="BO6" s="21" t="str">
        <f>IF(BO7="","",IF(BO7="-","【-】","【"&amp;SUBSTITUTE(TEXT(BO7,"#,##0.00"),"-","△")&amp;"】"))</f>
        <v>【1,090.93】</v>
      </c>
      <c r="BP6" s="22" t="str">
        <f>IF(BP7="",NA(),BP7)</f>
        <v>-</v>
      </c>
      <c r="BQ6" s="22" t="str">
        <f t="shared" ref="BQ6:BY6" si="8">IF(BQ7="",NA(),BQ7)</f>
        <v>-</v>
      </c>
      <c r="BR6" s="22">
        <f t="shared" si="8"/>
        <v>27.61</v>
      </c>
      <c r="BS6" s="22">
        <f t="shared" si="8"/>
        <v>34.35</v>
      </c>
      <c r="BT6" s="22">
        <f t="shared" si="8"/>
        <v>32.5</v>
      </c>
      <c r="BU6" s="22" t="str">
        <f t="shared" si="8"/>
        <v>-</v>
      </c>
      <c r="BV6" s="22" t="str">
        <f t="shared" si="8"/>
        <v>-</v>
      </c>
      <c r="BW6" s="22">
        <f t="shared" si="8"/>
        <v>51.1</v>
      </c>
      <c r="BX6" s="22">
        <f t="shared" si="8"/>
        <v>51.76</v>
      </c>
      <c r="BY6" s="22">
        <f t="shared" si="8"/>
        <v>46.15</v>
      </c>
      <c r="BZ6" s="21" t="str">
        <f>IF(BZ7="","",IF(BZ7="-","【-】","【"&amp;SUBSTITUTE(TEXT(BZ7,"#,##0.00"),"-","△")&amp;"】"))</f>
        <v>【58.61】</v>
      </c>
      <c r="CA6" s="22" t="str">
        <f>IF(CA7="",NA(),CA7)</f>
        <v>-</v>
      </c>
      <c r="CB6" s="22" t="str">
        <f t="shared" ref="CB6:CJ6" si="9">IF(CB7="",NA(),CB7)</f>
        <v>-</v>
      </c>
      <c r="CC6" s="22">
        <f t="shared" si="9"/>
        <v>699.42</v>
      </c>
      <c r="CD6" s="22">
        <f t="shared" si="9"/>
        <v>677.46</v>
      </c>
      <c r="CE6" s="22">
        <f t="shared" si="9"/>
        <v>719.82</v>
      </c>
      <c r="CF6" s="22" t="str">
        <f t="shared" si="9"/>
        <v>-</v>
      </c>
      <c r="CG6" s="22" t="str">
        <f t="shared" si="9"/>
        <v>-</v>
      </c>
      <c r="CH6" s="22">
        <f t="shared" si="9"/>
        <v>269.64</v>
      </c>
      <c r="CI6" s="22">
        <f t="shared" si="9"/>
        <v>276.18</v>
      </c>
      <c r="CJ6" s="22">
        <f t="shared" si="9"/>
        <v>315.83</v>
      </c>
      <c r="CK6" s="21" t="str">
        <f>IF(CK7="","",IF(CK7="-","【-】","【"&amp;SUBSTITUTE(TEXT(CK7,"#,##0.00"),"-","△")&amp;"】"))</f>
        <v>【274.97】</v>
      </c>
      <c r="CL6" s="22" t="str">
        <f>IF(CL7="",NA(),CL7)</f>
        <v>-</v>
      </c>
      <c r="CM6" s="22" t="str">
        <f t="shared" ref="CM6:CU6" si="10">IF(CM7="",NA(),CM7)</f>
        <v>-</v>
      </c>
      <c r="CN6" s="22">
        <f t="shared" si="10"/>
        <v>58.85</v>
      </c>
      <c r="CO6" s="22">
        <f t="shared" si="10"/>
        <v>52.4</v>
      </c>
      <c r="CP6" s="22">
        <f t="shared" si="10"/>
        <v>49.79</v>
      </c>
      <c r="CQ6" s="22" t="str">
        <f t="shared" si="10"/>
        <v>-</v>
      </c>
      <c r="CR6" s="22" t="str">
        <f t="shared" si="10"/>
        <v>-</v>
      </c>
      <c r="CS6" s="22">
        <f t="shared" si="10"/>
        <v>54.14</v>
      </c>
      <c r="CT6" s="22">
        <f t="shared" si="10"/>
        <v>53.79</v>
      </c>
      <c r="CU6" s="22">
        <f t="shared" si="10"/>
        <v>56.4</v>
      </c>
      <c r="CV6" s="21" t="str">
        <f>IF(CV7="","",IF(CV7="-","【-】","【"&amp;SUBSTITUTE(TEXT(CV7,"#,##0.00"),"-","△")&amp;"】"))</f>
        <v>【52.36】</v>
      </c>
      <c r="CW6" s="22" t="str">
        <f>IF(CW7="",NA(),CW7)</f>
        <v>-</v>
      </c>
      <c r="CX6" s="22" t="str">
        <f t="shared" ref="CX6:DF6" si="11">IF(CX7="",NA(),CX7)</f>
        <v>-</v>
      </c>
      <c r="CY6" s="22">
        <f t="shared" si="11"/>
        <v>61.16</v>
      </c>
      <c r="CZ6" s="22">
        <f t="shared" si="11"/>
        <v>65.75</v>
      </c>
      <c r="DA6" s="22">
        <f t="shared" si="11"/>
        <v>70.61</v>
      </c>
      <c r="DB6" s="22" t="str">
        <f t="shared" si="11"/>
        <v>-</v>
      </c>
      <c r="DC6" s="22" t="str">
        <f t="shared" si="11"/>
        <v>-</v>
      </c>
      <c r="DD6" s="22">
        <f t="shared" si="11"/>
        <v>76.239999999999995</v>
      </c>
      <c r="DE6" s="22">
        <f t="shared" si="11"/>
        <v>73.81</v>
      </c>
      <c r="DF6" s="22">
        <f t="shared" si="11"/>
        <v>73.099999999999994</v>
      </c>
      <c r="DG6" s="21" t="str">
        <f>IF(DG7="","",IF(DG7="-","【-】","【"&amp;SUBSTITUTE(TEXT(DG7,"#,##0.00"),"-","△")&amp;"】"))</f>
        <v>【73.88】</v>
      </c>
      <c r="DH6" s="22" t="str">
        <f>IF(DH7="",NA(),DH7)</f>
        <v>-</v>
      </c>
      <c r="DI6" s="22" t="str">
        <f t="shared" ref="DI6:DQ6" si="12">IF(DI7="",NA(),DI7)</f>
        <v>-</v>
      </c>
      <c r="DJ6" s="22">
        <f t="shared" si="12"/>
        <v>6.08</v>
      </c>
      <c r="DK6" s="22">
        <f t="shared" si="12"/>
        <v>11.07</v>
      </c>
      <c r="DL6" s="22">
        <f t="shared" si="12"/>
        <v>15.8</v>
      </c>
      <c r="DM6" s="22" t="str">
        <f t="shared" si="12"/>
        <v>-</v>
      </c>
      <c r="DN6" s="22" t="str">
        <f t="shared" si="12"/>
        <v>-</v>
      </c>
      <c r="DO6" s="22">
        <f t="shared" si="12"/>
        <v>31.44</v>
      </c>
      <c r="DP6" s="22">
        <f t="shared" si="12"/>
        <v>35.43</v>
      </c>
      <c r="DQ6" s="22">
        <f t="shared" si="12"/>
        <v>41.69</v>
      </c>
      <c r="DR6" s="21" t="str">
        <f>IF(DR7="","",IF(DR7="-","【-】","【"&amp;SUBSTITUTE(TEXT(DR7,"#,##0.00"),"-","△")&amp;"】"))</f>
        <v>【39.30】</v>
      </c>
      <c r="DS6" s="22" t="str">
        <f>IF(DS7="",NA(),DS7)</f>
        <v>-</v>
      </c>
      <c r="DT6" s="22" t="str">
        <f t="shared" ref="DT6:EB6" si="13">IF(DT7="",NA(),DT7)</f>
        <v>-</v>
      </c>
      <c r="DU6" s="22">
        <f t="shared" si="13"/>
        <v>10.69</v>
      </c>
      <c r="DV6" s="22">
        <f t="shared" si="13"/>
        <v>12.8</v>
      </c>
      <c r="DW6" s="22">
        <f t="shared" si="13"/>
        <v>15.79</v>
      </c>
      <c r="DX6" s="22" t="str">
        <f t="shared" si="13"/>
        <v>-</v>
      </c>
      <c r="DY6" s="22" t="str">
        <f t="shared" si="13"/>
        <v>-</v>
      </c>
      <c r="DZ6" s="22">
        <f t="shared" si="13"/>
        <v>10.78</v>
      </c>
      <c r="EA6" s="22">
        <f t="shared" si="13"/>
        <v>11.16</v>
      </c>
      <c r="EB6" s="22">
        <f t="shared" si="13"/>
        <v>14.82</v>
      </c>
      <c r="EC6" s="21" t="str">
        <f>IF(EC7="","",IF(EC7="-","【-】","【"&amp;SUBSTITUTE(TEXT(EC7,"#,##0.00"),"-","△")&amp;"】"))</f>
        <v>【18.76】</v>
      </c>
      <c r="ED6" s="22" t="str">
        <f>IF(ED7="",NA(),ED7)</f>
        <v>-</v>
      </c>
      <c r="EE6" s="22" t="str">
        <f t="shared" ref="EE6:EM6" si="14">IF(EE7="",NA(),EE7)</f>
        <v>-</v>
      </c>
      <c r="EF6" s="22">
        <f t="shared" si="14"/>
        <v>7.0000000000000007E-2</v>
      </c>
      <c r="EG6" s="22">
        <f t="shared" si="14"/>
        <v>0.18</v>
      </c>
      <c r="EH6" s="22">
        <f t="shared" si="14"/>
        <v>0.41</v>
      </c>
      <c r="EI6" s="22" t="str">
        <f t="shared" si="14"/>
        <v>-</v>
      </c>
      <c r="EJ6" s="22" t="str">
        <f t="shared" si="14"/>
        <v>-</v>
      </c>
      <c r="EK6" s="22">
        <f t="shared" si="14"/>
        <v>0.26</v>
      </c>
      <c r="EL6" s="22">
        <f t="shared" si="14"/>
        <v>0.28999999999999998</v>
      </c>
      <c r="EM6" s="22">
        <f t="shared" si="14"/>
        <v>1.8</v>
      </c>
      <c r="EN6" s="21" t="str">
        <f>IF(EN7="","",IF(EN7="-","【-】","【"&amp;SUBSTITUTE(TEXT(EN7,"#,##0.00"),"-","△")&amp;"】"))</f>
        <v>【0.65】</v>
      </c>
    </row>
    <row r="7" spans="1:144" s="23" customFormat="1" x14ac:dyDescent="0.2">
      <c r="A7" s="15"/>
      <c r="B7" s="24">
        <v>2022</v>
      </c>
      <c r="C7" s="24">
        <v>32034</v>
      </c>
      <c r="D7" s="24">
        <v>46</v>
      </c>
      <c r="E7" s="24">
        <v>1</v>
      </c>
      <c r="F7" s="24">
        <v>0</v>
      </c>
      <c r="G7" s="24">
        <v>5</v>
      </c>
      <c r="H7" s="24" t="s">
        <v>93</v>
      </c>
      <c r="I7" s="24" t="s">
        <v>94</v>
      </c>
      <c r="J7" s="24" t="s">
        <v>95</v>
      </c>
      <c r="K7" s="24" t="s">
        <v>96</v>
      </c>
      <c r="L7" s="24" t="s">
        <v>97</v>
      </c>
      <c r="M7" s="24" t="s">
        <v>98</v>
      </c>
      <c r="N7" s="25" t="s">
        <v>99</v>
      </c>
      <c r="O7" s="25">
        <v>42.56</v>
      </c>
      <c r="P7" s="25">
        <v>97.5</v>
      </c>
      <c r="Q7" s="25">
        <v>4180</v>
      </c>
      <c r="R7" s="25">
        <v>33540</v>
      </c>
      <c r="S7" s="25">
        <v>322.51</v>
      </c>
      <c r="T7" s="25">
        <v>104</v>
      </c>
      <c r="U7" s="25">
        <v>5223</v>
      </c>
      <c r="V7" s="25">
        <v>10.45</v>
      </c>
      <c r="W7" s="25">
        <v>499.81</v>
      </c>
      <c r="X7" s="25" t="s">
        <v>99</v>
      </c>
      <c r="Y7" s="25" t="s">
        <v>99</v>
      </c>
      <c r="Z7" s="25">
        <v>82.89</v>
      </c>
      <c r="AA7" s="25">
        <v>88.66</v>
      </c>
      <c r="AB7" s="25">
        <v>81.05</v>
      </c>
      <c r="AC7" s="25" t="s">
        <v>99</v>
      </c>
      <c r="AD7" s="25" t="s">
        <v>99</v>
      </c>
      <c r="AE7" s="25">
        <v>103.57</v>
      </c>
      <c r="AF7" s="25">
        <v>100.97</v>
      </c>
      <c r="AG7" s="25">
        <v>101.68</v>
      </c>
      <c r="AH7" s="25">
        <v>104.96</v>
      </c>
      <c r="AI7" s="25" t="s">
        <v>99</v>
      </c>
      <c r="AJ7" s="25" t="s">
        <v>99</v>
      </c>
      <c r="AK7" s="25">
        <v>54.93</v>
      </c>
      <c r="AL7" s="25">
        <v>86.12</v>
      </c>
      <c r="AM7" s="25">
        <v>155.13</v>
      </c>
      <c r="AN7" s="25" t="s">
        <v>99</v>
      </c>
      <c r="AO7" s="25" t="s">
        <v>99</v>
      </c>
      <c r="AP7" s="25">
        <v>5.78</v>
      </c>
      <c r="AQ7" s="25">
        <v>8.73</v>
      </c>
      <c r="AR7" s="25">
        <v>15.24</v>
      </c>
      <c r="AS7" s="25">
        <v>30.67</v>
      </c>
      <c r="AT7" s="25" t="s">
        <v>99</v>
      </c>
      <c r="AU7" s="25" t="s">
        <v>99</v>
      </c>
      <c r="AV7" s="25">
        <v>67.45</v>
      </c>
      <c r="AW7" s="25">
        <v>83.63</v>
      </c>
      <c r="AX7" s="25">
        <v>88.15</v>
      </c>
      <c r="AY7" s="25" t="s">
        <v>99</v>
      </c>
      <c r="AZ7" s="25" t="s">
        <v>99</v>
      </c>
      <c r="BA7" s="25">
        <v>92.24</v>
      </c>
      <c r="BB7" s="25">
        <v>116</v>
      </c>
      <c r="BC7" s="25">
        <v>132.63999999999999</v>
      </c>
      <c r="BD7" s="25">
        <v>195.24</v>
      </c>
      <c r="BE7" s="25" t="s">
        <v>99</v>
      </c>
      <c r="BF7" s="25" t="s">
        <v>99</v>
      </c>
      <c r="BG7" s="25">
        <v>2025</v>
      </c>
      <c r="BH7" s="25">
        <v>1744.84</v>
      </c>
      <c r="BI7" s="25">
        <v>1805.18</v>
      </c>
      <c r="BJ7" s="25" t="s">
        <v>99</v>
      </c>
      <c r="BK7" s="25" t="s">
        <v>99</v>
      </c>
      <c r="BL7" s="25">
        <v>1546.97</v>
      </c>
      <c r="BM7" s="25">
        <v>1471.36</v>
      </c>
      <c r="BN7" s="25">
        <v>1495.64</v>
      </c>
      <c r="BO7" s="25">
        <v>1090.93</v>
      </c>
      <c r="BP7" s="25" t="s">
        <v>99</v>
      </c>
      <c r="BQ7" s="25" t="s">
        <v>99</v>
      </c>
      <c r="BR7" s="25">
        <v>27.61</v>
      </c>
      <c r="BS7" s="25">
        <v>34.35</v>
      </c>
      <c r="BT7" s="25">
        <v>32.5</v>
      </c>
      <c r="BU7" s="25" t="s">
        <v>99</v>
      </c>
      <c r="BV7" s="25" t="s">
        <v>99</v>
      </c>
      <c r="BW7" s="25">
        <v>51.1</v>
      </c>
      <c r="BX7" s="25">
        <v>51.76</v>
      </c>
      <c r="BY7" s="25">
        <v>46.15</v>
      </c>
      <c r="BZ7" s="25">
        <v>58.61</v>
      </c>
      <c r="CA7" s="25" t="s">
        <v>99</v>
      </c>
      <c r="CB7" s="25" t="s">
        <v>99</v>
      </c>
      <c r="CC7" s="25">
        <v>699.42</v>
      </c>
      <c r="CD7" s="25">
        <v>677.46</v>
      </c>
      <c r="CE7" s="25">
        <v>719.82</v>
      </c>
      <c r="CF7" s="25" t="s">
        <v>99</v>
      </c>
      <c r="CG7" s="25" t="s">
        <v>99</v>
      </c>
      <c r="CH7" s="25">
        <v>269.64</v>
      </c>
      <c r="CI7" s="25">
        <v>276.18</v>
      </c>
      <c r="CJ7" s="25">
        <v>315.83</v>
      </c>
      <c r="CK7" s="25">
        <v>274.97000000000003</v>
      </c>
      <c r="CL7" s="25" t="s">
        <v>99</v>
      </c>
      <c r="CM7" s="25" t="s">
        <v>99</v>
      </c>
      <c r="CN7" s="25">
        <v>58.85</v>
      </c>
      <c r="CO7" s="25">
        <v>52.4</v>
      </c>
      <c r="CP7" s="25">
        <v>49.79</v>
      </c>
      <c r="CQ7" s="25" t="s">
        <v>99</v>
      </c>
      <c r="CR7" s="25" t="s">
        <v>99</v>
      </c>
      <c r="CS7" s="25">
        <v>54.14</v>
      </c>
      <c r="CT7" s="25">
        <v>53.79</v>
      </c>
      <c r="CU7" s="25">
        <v>56.4</v>
      </c>
      <c r="CV7" s="25">
        <v>52.36</v>
      </c>
      <c r="CW7" s="25" t="s">
        <v>99</v>
      </c>
      <c r="CX7" s="25" t="s">
        <v>99</v>
      </c>
      <c r="CY7" s="25">
        <v>61.16</v>
      </c>
      <c r="CZ7" s="25">
        <v>65.75</v>
      </c>
      <c r="DA7" s="25">
        <v>70.61</v>
      </c>
      <c r="DB7" s="25" t="s">
        <v>99</v>
      </c>
      <c r="DC7" s="25" t="s">
        <v>99</v>
      </c>
      <c r="DD7" s="25">
        <v>76.239999999999995</v>
      </c>
      <c r="DE7" s="25">
        <v>73.81</v>
      </c>
      <c r="DF7" s="25">
        <v>73.099999999999994</v>
      </c>
      <c r="DG7" s="25">
        <v>73.88</v>
      </c>
      <c r="DH7" s="25" t="s">
        <v>99</v>
      </c>
      <c r="DI7" s="25" t="s">
        <v>99</v>
      </c>
      <c r="DJ7" s="25">
        <v>6.08</v>
      </c>
      <c r="DK7" s="25">
        <v>11.07</v>
      </c>
      <c r="DL7" s="25">
        <v>15.8</v>
      </c>
      <c r="DM7" s="25" t="s">
        <v>99</v>
      </c>
      <c r="DN7" s="25" t="s">
        <v>99</v>
      </c>
      <c r="DO7" s="25">
        <v>31.44</v>
      </c>
      <c r="DP7" s="25">
        <v>35.43</v>
      </c>
      <c r="DQ7" s="25">
        <v>41.69</v>
      </c>
      <c r="DR7" s="25">
        <v>39.299999999999997</v>
      </c>
      <c r="DS7" s="25" t="s">
        <v>99</v>
      </c>
      <c r="DT7" s="25" t="s">
        <v>99</v>
      </c>
      <c r="DU7" s="25">
        <v>10.69</v>
      </c>
      <c r="DV7" s="25">
        <v>12.8</v>
      </c>
      <c r="DW7" s="25">
        <v>15.79</v>
      </c>
      <c r="DX7" s="25" t="s">
        <v>99</v>
      </c>
      <c r="DY7" s="25" t="s">
        <v>99</v>
      </c>
      <c r="DZ7" s="25">
        <v>10.78</v>
      </c>
      <c r="EA7" s="25">
        <v>11.16</v>
      </c>
      <c r="EB7" s="25">
        <v>14.82</v>
      </c>
      <c r="EC7" s="25">
        <v>18.760000000000002</v>
      </c>
      <c r="ED7" s="25" t="s">
        <v>99</v>
      </c>
      <c r="EE7" s="25" t="s">
        <v>99</v>
      </c>
      <c r="EF7" s="25">
        <v>7.0000000000000007E-2</v>
      </c>
      <c r="EG7" s="25">
        <v>0.18</v>
      </c>
      <c r="EH7" s="25">
        <v>0.41</v>
      </c>
      <c r="EI7" s="25" t="s">
        <v>99</v>
      </c>
      <c r="EJ7" s="25" t="s">
        <v>99</v>
      </c>
      <c r="EK7" s="25">
        <v>0.26</v>
      </c>
      <c r="EL7" s="25">
        <v>0.28999999999999998</v>
      </c>
      <c r="EM7" s="25">
        <v>1.8</v>
      </c>
      <c r="EN7" s="25">
        <v>0.65</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100432</cp:lastModifiedBy>
  <cp:lastPrinted>2024-01-31T01:32:55Z</cp:lastPrinted>
  <dcterms:created xsi:type="dcterms:W3CDTF">2023-12-05T00:48:06Z</dcterms:created>
  <dcterms:modified xsi:type="dcterms:W3CDTF">2024-01-31T01:32:58Z</dcterms:modified>
  <cp:category>
  </cp:category>
</cp:coreProperties>
</file>