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M\miyako\宮古市（キャビネット）\上下水道部（公営企業）（キャビネット）\上下水道部（公営企業）（キャビネット）\経営課（キャビネット）\02下水道\■02_決算統計（企業会計・特別会計・経営比較分析表）\■■041-1経営比較分析表（財政課）\令和４年度決算\03_提出（A4サイズ　黒文字）\"/>
    </mc:Choice>
  </mc:AlternateContent>
  <workbookProtection workbookAlgorithmName="SHA-512" workbookHashValue="tHPqvrGK7CQrAuwxnLiYhZX1a2gjYRx0wVbD2S/y7DrSd0a3ASKAv8HwgcTNwoBo+x2dAvC61yE+hbZGNzFPmA==" workbookSaltValue="0a0El/mvfAV172KkLLtRpA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T6" i="5"/>
  <c r="S6" i="5"/>
  <c r="AL8" i="4" s="1"/>
  <c r="R6" i="5"/>
  <c r="Q6" i="5"/>
  <c r="P6" i="5"/>
  <c r="O6" i="5"/>
  <c r="I10" i="4" s="1"/>
  <c r="N6" i="5"/>
  <c r="M6" i="5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BB10" i="4"/>
  <c r="AD10" i="4"/>
  <c r="W10" i="4"/>
  <c r="P10" i="4"/>
  <c r="B10" i="4"/>
  <c r="BB8" i="4"/>
  <c r="AT8" i="4"/>
  <c r="AD8" i="4"/>
  <c r="W8" i="4"/>
  <c r="B8" i="4"/>
  <c r="B6" i="4"/>
</calcChain>
</file>

<file path=xl/sharedStrings.xml><?xml version="1.0" encoding="utf-8"?>
<sst xmlns="http://schemas.openxmlformats.org/spreadsheetml/2006/main" count="231" uniqueCount="116">
  <si>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</si>
  <si>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</si>
  <si>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</si>
  <si>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</si>
  <si>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</si>
  <si>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</si>
  <si>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</si>
  <si>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</si>
  <si>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</si>
  <si>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</si>
  <si>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</si>
  <si>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</si>
  <si>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</si>
  <si>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</si>
  <si>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</si>
  <si>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</si>
  <si>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</si>
  <si>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</si>
  <si>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</si>
  <si>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</si>
  <si>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</si>
  <si>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</si>
  <si>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</si>
  <si>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</si>
  <si>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</si>
  <si>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</si>
  <si>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</si>
  <si>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</si>
  <si>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</si>
  <si>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</si>
  <si>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</si>
  <si>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</si>
  <si>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</si>
  <si>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</si>
  <si>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</si>
  <si>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</si>
  <si>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</si>
  <si>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</si>
  <si>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</si>
  <si>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</si>
  <si>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</si>
  <si>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</si>
  <si>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</si>
  <si>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</si>
  <si>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</si>
  <si>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</si>
  <si>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</si>
  <si>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</si>
  <si>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</si>
  <si>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</si>
  <si>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</si>
  <si>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</si>
  <si>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</si>
  <si>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</si>
  <si>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</si>
  <si>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</si>
  <si>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</si>
  <si>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</si>
  <si>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</si>
  <si>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</si>
  <si>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</si>
  <si>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</si>
  <si>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</si>
  <si>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</si>
  <si>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</si>
  <si>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</si>
  <si>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</si>
  <si>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</si>
  <si>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</si>
  <si>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</si>
  <si>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</si>
  <si>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</si>
  <si>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</si>
  <si>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</si>
  <si>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</si>
  <si>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</si>
  <si>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</si>
  <si>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</si>
  <si>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</si>
  <si>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</si>
  <si>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</si>
  <si>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</si>
  <si>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</si>
  <si>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</si>
  <si>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</si>
  <si>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</si>
  <si>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</si>
  <si>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</si>
  <si>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</si>
  <si>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</si>
  <si>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</si>
  <si>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</si>
  <si>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</si>
  <si>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</si>
  <si>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</si>
  <si>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</si>
  <si>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宮古市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</si>
  <si>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</si>
  <si>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</si>
  <si>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</si>
  <si>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</si>
  <si>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</si>
  <si>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</si>
  <si>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</si>
  <si>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</si>
  <si>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</si>
  <si>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</si>
  <si>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</si>
  <si>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</si>
  <si>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</si>
  <si>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</si>
  <si>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</si>
  <si>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</si>
  <si>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①有形固定資産減価償却率
　資産の老朽化度合を表す指標です。類似団体より高い割合となっていますが、これは類似団体と比較して供用開始時期（平成20年3月）が早かったためと考えられます。
②管渠老朽化率
　下水道管の老朽化度合を表す指標です。H12から事業に着手しており、現在のところ老朽化した下水道管はありません。
③管渠改善率
　下水道管を更新した割合を表す指標です。更新が必要な老朽化した下水道管はまだありません。</t>
    <rPh sb="52" eb="56">
      <t>ルイジダンタイ</t>
    </rPh>
    <rPh sb="57" eb="59">
      <t>ヒカク</t>
    </rPh>
    <rPh sb="61" eb="63">
      <t>キョウヨウ</t>
    </rPh>
    <rPh sb="63" eb="67">
      <t>カイシジキ</t>
    </rPh>
    <rPh sb="68" eb="70">
      <t>ヘイセイ</t>
    </rPh>
    <rPh sb="72" eb="73">
      <t>ネン</t>
    </rPh>
    <rPh sb="74" eb="75">
      <t>ガツ</t>
    </rPh>
    <rPh sb="77" eb="78">
      <t>ハヤ</t>
    </rPh>
    <rPh sb="84" eb="85">
      <t>カンガ</t>
    </rPh>
    <phoneticPr fontId="4"/>
  </si>
  <si>
    <t>　人口減少に伴う料金収入の減少により、厳しい経営状況になることが見込まれます。水洗化の普及活動を継続し、費用の削減等経営改善に向けた取組みが必要です。</t>
    <rPh sb="1" eb="6">
      <t>ジンコウ</t>
    </rPh>
    <rPh sb="6" eb="7">
      <t>トモナ</t>
    </rPh>
    <rPh sb="8" eb="12">
      <t>リョウキンシュウニュウ</t>
    </rPh>
    <rPh sb="13" eb="15">
      <t>ゲンショウ</t>
    </rPh>
    <rPh sb="19" eb="20">
      <t>キビ</t>
    </rPh>
    <rPh sb="22" eb="24">
      <t>ケイエイ</t>
    </rPh>
    <rPh sb="24" eb="26">
      <t>ジョウキョウ</t>
    </rPh>
    <rPh sb="32" eb="34">
      <t>ミコ</t>
    </rPh>
    <rPh sb="45" eb="47">
      <t>カツドウ</t>
    </rPh>
    <phoneticPr fontId="4"/>
  </si>
  <si>
    <t>①経常収支比率
　経常費用に対する経常収益の割合を表す指標です。R02以降黒字を示す100％を超えています。R04は動力費等の増加により、類似団体をやや下回りました。
②累積欠損金比率
　複数年度にわたって累積した欠損金の割合を表す指標です。収益の減少によりやや増加傾向にあります。
③流動比率
　短期的な債務に対する支払能力を表す指標です。H30以降は資本費平準化債借入（固定負債）により現金が増加し、類似団体を上回っています。
④企業債残高対事業規模比率
　使用料収入に対する企業債残高の割合を表す指標です。施設整備は完了していますので、企業債残高は減少してきていますが、類似団体より高い割合となっています。
⑤経費回収率
　経費をどの程度使用料収入で賄えているかを表した指標です。R04は動力費等の増加により当該比率は減少しました。
⑥汚水処理原価
　汚水１㎥当たりの処理費用を表す指標です。東日本大震災からの復興事業に伴う固定資産除却が終了し、R01以降は類似団体平均値より低い値で推移しています。
⑦施設利用率
　施設の処理能力に対する処理水量を表す指標で、施設の利用状況等を表す指標です。東日本大震災の後、平均処理水量が低下し、類似団体平均値を下回っています。
⑧水洗化率
　水洗便所を設置している人口の割合を表した指標です。R04は処理区域内人口の減少により当該比率は増加しました。</t>
    <rPh sb="35" eb="37">
      <t>イコウ</t>
    </rPh>
    <rPh sb="37" eb="39">
      <t>クロジ</t>
    </rPh>
    <rPh sb="40" eb="41">
      <t>シメ</t>
    </rPh>
    <rPh sb="47" eb="48">
      <t>コ</t>
    </rPh>
    <rPh sb="58" eb="61">
      <t>ドウリョクヒ</t>
    </rPh>
    <rPh sb="61" eb="62">
      <t>トウ</t>
    </rPh>
    <rPh sb="63" eb="65">
      <t>ゾウカ</t>
    </rPh>
    <rPh sb="76" eb="77">
      <t>シタ</t>
    </rPh>
    <rPh sb="202" eb="204">
      <t>ルイジ</t>
    </rPh>
    <rPh sb="207" eb="209">
      <t>ウワマワ</t>
    </rPh>
    <rPh sb="347" eb="351">
      <t>ドウリョクヒトウ</t>
    </rPh>
    <rPh sb="352" eb="354">
      <t>ゾウカ</t>
    </rPh>
    <rPh sb="362" eb="364">
      <t>ゲンショウ</t>
    </rPh>
    <rPh sb="507" eb="508">
      <t>アト</t>
    </rPh>
    <rPh sb="509" eb="515">
      <t>ヘイキンショリスイリョウ</t>
    </rPh>
    <rPh sb="573" eb="578">
      <t>ショリクイキナイ</t>
    </rPh>
    <rPh sb="578" eb="580">
      <t>ジンコウ</t>
    </rPh>
    <rPh sb="581" eb="583">
      <t>ゲンショウ</t>
    </rPh>
    <rPh sb="586" eb="590">
      <t>トウガイヒリツ</t>
    </rPh>
    <rPh sb="591" eb="593">
      <t>ゾウカ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</si>
</sst>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.5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65-4A24-AA4C-39EBAB5CF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0.36</c:v>
                </c:pt>
                <c:pt idx="2">
                  <c:v>0.39</c:v>
                </c:pt>
                <c:pt idx="3">
                  <c:v>0.1</c:v>
                </c:pt>
                <c:pt idx="4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65-4A24-AA4C-39EBAB5CF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28.76</c:v>
                </c:pt>
                <c:pt idx="1">
                  <c:v>30.97</c:v>
                </c:pt>
                <c:pt idx="2">
                  <c:v>32.83</c:v>
                </c:pt>
                <c:pt idx="3">
                  <c:v>27.7</c:v>
                </c:pt>
                <c:pt idx="4">
                  <c:v>27.26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60-43D0-B655-863DE4DBC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42.56</c:v>
                </c:pt>
                <c:pt idx="1">
                  <c:v>42.47</c:v>
                </c:pt>
                <c:pt idx="2">
                  <c:v>42.4</c:v>
                </c:pt>
                <c:pt idx="3">
                  <c:v>42.28</c:v>
                </c:pt>
                <c:pt idx="4">
                  <c:v>41.06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60-43D0-B655-863DE4DBC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87.38</c:v>
                </c:pt>
                <c:pt idx="1">
                  <c:v>88.16</c:v>
                </c:pt>
                <c:pt idx="2">
                  <c:v>90.34</c:v>
                </c:pt>
                <c:pt idx="3">
                  <c:v>90.64</c:v>
                </c:pt>
                <c:pt idx="4">
                  <c:v>90.99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C9-4810-B12C-2E29B1A24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83.32</c:v>
                </c:pt>
                <c:pt idx="1">
                  <c:v>83.75</c:v>
                </c:pt>
                <c:pt idx="2">
                  <c:v>84.19</c:v>
                </c:pt>
                <c:pt idx="3">
                  <c:v>84.34</c:v>
                </c:pt>
                <c:pt idx="4">
                  <c:v>84.34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C9-4810-B12C-2E29B1A24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99.78</c:v>
                </c:pt>
                <c:pt idx="1">
                  <c:v>98.94</c:v>
                </c:pt>
                <c:pt idx="2">
                  <c:v>103.06</c:v>
                </c:pt>
                <c:pt idx="3">
                  <c:v>107.33</c:v>
                </c:pt>
                <c:pt idx="4">
                  <c:v>105.72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FD-4CC0-8501-30EB2D6B1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101.72</c:v>
                </c:pt>
                <c:pt idx="1">
                  <c:v>102.73</c:v>
                </c:pt>
                <c:pt idx="2">
                  <c:v>105.78</c:v>
                </c:pt>
                <c:pt idx="3">
                  <c:v>106.09</c:v>
                </c:pt>
                <c:pt idx="4">
                  <c:v>106.44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FD-4CC0-8501-30EB2D6B1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27.1</c:v>
                </c:pt>
                <c:pt idx="1">
                  <c:v>30.12</c:v>
                </c:pt>
                <c:pt idx="2">
                  <c:v>32.81</c:v>
                </c:pt>
                <c:pt idx="3">
                  <c:v>34.64</c:v>
                </c:pt>
                <c:pt idx="4">
                  <c:v>37.590000000000003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C2-4933-BF7E-421CBEEDD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24.68</c:v>
                </c:pt>
                <c:pt idx="1">
                  <c:v>24.68</c:v>
                </c:pt>
                <c:pt idx="2">
                  <c:v>21.36</c:v>
                </c:pt>
                <c:pt idx="3">
                  <c:v>22.79</c:v>
                </c:pt>
                <c:pt idx="4">
                  <c:v>24.8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C2-4933-BF7E-421CBEEDD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C-4F12-9503-2F6199E4E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8.6199999999999992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EC-4F12-9503-2F6199E4E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1239.3699999999999</c:v>
                </c:pt>
                <c:pt idx="1">
                  <c:v>1232.6400000000001</c:v>
                </c:pt>
                <c:pt idx="2">
                  <c:v>1214.27</c:v>
                </c:pt>
                <c:pt idx="3">
                  <c:v>1230.5899999999999</c:v>
                </c:pt>
                <c:pt idx="4">
                  <c:v>1236.1600000000001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AE-4B3B-997E-F0E2F4FCA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112.88</c:v>
                </c:pt>
                <c:pt idx="1">
                  <c:v>94.97</c:v>
                </c:pt>
                <c:pt idx="2">
                  <c:v>63.96</c:v>
                </c:pt>
                <c:pt idx="3">
                  <c:v>69.42</c:v>
                </c:pt>
                <c:pt idx="4">
                  <c:v>72.86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AE-4B3B-997E-F0E2F4FCA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62.35</c:v>
                </c:pt>
                <c:pt idx="1">
                  <c:v>69.989999999999995</c:v>
                </c:pt>
                <c:pt idx="2">
                  <c:v>70.75</c:v>
                </c:pt>
                <c:pt idx="3">
                  <c:v>77.97</c:v>
                </c:pt>
                <c:pt idx="4">
                  <c:v>67.03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EC-4456-9C0E-218A85B82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49.18</c:v>
                </c:pt>
                <c:pt idx="1">
                  <c:v>47.72</c:v>
                </c:pt>
                <c:pt idx="2">
                  <c:v>44.24</c:v>
                </c:pt>
                <c:pt idx="3">
                  <c:v>43.07</c:v>
                </c:pt>
                <c:pt idx="4">
                  <c:v>45.42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EC-4456-9C0E-218A85B82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1459.03</c:v>
                </c:pt>
                <c:pt idx="1">
                  <c:v>1355.89</c:v>
                </c:pt>
                <c:pt idx="2">
                  <c:v>1297.69</c:v>
                </c:pt>
                <c:pt idx="3">
                  <c:v>1266.9000000000001</c:v>
                </c:pt>
                <c:pt idx="4">
                  <c:v>1206.04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31-4B49-8ECA-BEBEF8E29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1194.1500000000001</c:v>
                </c:pt>
                <c:pt idx="1">
                  <c:v>1206.79</c:v>
                </c:pt>
                <c:pt idx="2">
                  <c:v>1258.43</c:v>
                </c:pt>
                <c:pt idx="3">
                  <c:v>1163.75</c:v>
                </c:pt>
                <c:pt idx="4">
                  <c:v>1195.47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31-4B49-8ECA-BEBEF8E29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54.13</c:v>
                </c:pt>
                <c:pt idx="1">
                  <c:v>88.95</c:v>
                </c:pt>
                <c:pt idx="2">
                  <c:v>118.78</c:v>
                </c:pt>
                <c:pt idx="3">
                  <c:v>155.13</c:v>
                </c:pt>
                <c:pt idx="4">
                  <c:v>135.76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AB-4F50-9FA5-3F48C1D2B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72.260000000000005</c:v>
                </c:pt>
                <c:pt idx="1">
                  <c:v>71.84</c:v>
                </c:pt>
                <c:pt idx="2">
                  <c:v>73.36</c:v>
                </c:pt>
                <c:pt idx="3">
                  <c:v>72.599999999999994</c:v>
                </c:pt>
                <c:pt idx="4">
                  <c:v>69.430000000000007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AB-4F50-9FA5-3F48C1D2B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293.76</c:v>
                </c:pt>
                <c:pt idx="1">
                  <c:v>181.43</c:v>
                </c:pt>
                <c:pt idx="2">
                  <c:v>136.03</c:v>
                </c:pt>
                <c:pt idx="3">
                  <c:v>104.16</c:v>
                </c:pt>
                <c:pt idx="4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FA-4ADB-A6B8-A3E8B3C38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230.02</c:v>
                </c:pt>
                <c:pt idx="1">
                  <c:v>228.47</c:v>
                </c:pt>
                <c:pt idx="2">
                  <c:v>224.88</c:v>
                </c:pt>
                <c:pt idx="3">
                  <c:v>228.64</c:v>
                </c:pt>
                <c:pt idx="4">
                  <c:v>239.46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FA-4ADB-A6B8-A3E8B3C38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【1,182.11】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【220.62】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A13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岩手県　宮古市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特定環境保全公共下水道</v>
      </c>
      <c r="Q8" s="40"/>
      <c r="R8" s="40"/>
      <c r="S8" s="40"/>
      <c r="T8" s="40"/>
      <c r="U8" s="40"/>
      <c r="V8" s="40"/>
      <c r="W8" s="40" t="str">
        <f>データ!L6</f>
        <v>D2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48038</v>
      </c>
      <c r="AM8" s="42"/>
      <c r="AN8" s="42"/>
      <c r="AO8" s="42"/>
      <c r="AP8" s="42"/>
      <c r="AQ8" s="42"/>
      <c r="AR8" s="42"/>
      <c r="AS8" s="42"/>
      <c r="AT8" s="35">
        <f>データ!T6</f>
        <v>1259.1500000000001</v>
      </c>
      <c r="AU8" s="35"/>
      <c r="AV8" s="35"/>
      <c r="AW8" s="35"/>
      <c r="AX8" s="35"/>
      <c r="AY8" s="35"/>
      <c r="AZ8" s="35"/>
      <c r="BA8" s="35"/>
      <c r="BB8" s="35">
        <f>データ!U6</f>
        <v>38.15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>
        <f>データ!O6</f>
        <v>62.13</v>
      </c>
      <c r="J10" s="35"/>
      <c r="K10" s="35"/>
      <c r="L10" s="35"/>
      <c r="M10" s="35"/>
      <c r="N10" s="35"/>
      <c r="O10" s="35"/>
      <c r="P10" s="35">
        <f>データ!P6</f>
        <v>2.52</v>
      </c>
      <c r="Q10" s="35"/>
      <c r="R10" s="35"/>
      <c r="S10" s="35"/>
      <c r="T10" s="35"/>
      <c r="U10" s="35"/>
      <c r="V10" s="35"/>
      <c r="W10" s="35">
        <f>データ!Q6</f>
        <v>96.62</v>
      </c>
      <c r="X10" s="35"/>
      <c r="Y10" s="35"/>
      <c r="Z10" s="35"/>
      <c r="AA10" s="35"/>
      <c r="AB10" s="35"/>
      <c r="AC10" s="35"/>
      <c r="AD10" s="42">
        <f>データ!R6</f>
        <v>3080</v>
      </c>
      <c r="AE10" s="42"/>
      <c r="AF10" s="42"/>
      <c r="AG10" s="42"/>
      <c r="AH10" s="42"/>
      <c r="AI10" s="42"/>
      <c r="AJ10" s="42"/>
      <c r="AK10" s="2"/>
      <c r="AL10" s="42">
        <f>データ!V6</f>
        <v>1199</v>
      </c>
      <c r="AM10" s="42"/>
      <c r="AN10" s="42"/>
      <c r="AO10" s="42"/>
      <c r="AP10" s="42"/>
      <c r="AQ10" s="42"/>
      <c r="AR10" s="42"/>
      <c r="AS10" s="42"/>
      <c r="AT10" s="35">
        <f>データ!W6</f>
        <v>0.89</v>
      </c>
      <c r="AU10" s="35"/>
      <c r="AV10" s="35"/>
      <c r="AW10" s="35"/>
      <c r="AX10" s="35"/>
      <c r="AY10" s="35"/>
      <c r="AZ10" s="35"/>
      <c r="BA10" s="35"/>
      <c r="BB10" s="35">
        <f>データ!X6</f>
        <v>1347.19</v>
      </c>
      <c r="BC10" s="35"/>
      <c r="BD10" s="35"/>
      <c r="BE10" s="35"/>
      <c r="BF10" s="35"/>
      <c r="BG10" s="35"/>
      <c r="BH10" s="35"/>
      <c r="BI10" s="35"/>
      <c r="BJ10" s="2"/>
      <c r="BK10" s="2"/>
      <c r="BL10" s="61" t="s">
        <v>22</v>
      </c>
      <c r="BM10" s="62"/>
      <c r="BN10" s="63" t="s">
        <v>23</v>
      </c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4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24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 x14ac:dyDescent="0.15">
      <c r="A14" s="2"/>
      <c r="B14" s="55" t="s">
        <v>25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60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80" t="s">
        <v>115</v>
      </c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2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80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2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80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2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80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2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80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2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80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2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80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2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80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2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80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2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80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2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80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2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80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2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80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2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80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2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80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2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80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2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80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2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80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2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80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2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80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2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80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2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80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2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80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2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80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2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80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2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80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2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80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2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80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2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83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5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113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58" t="s">
        <v>28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60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60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114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【104.54】</v>
      </c>
      <c r="F85" s="12" t="str">
        <f>データ!AT6</f>
        <v>【65.93】</v>
      </c>
      <c r="G85" s="12" t="str">
        <f>データ!BE6</f>
        <v>【44.25】</v>
      </c>
      <c r="H85" s="12" t="str">
        <f>データ!BP6</f>
        <v>【1,182.11】</v>
      </c>
      <c r="I85" s="12" t="str">
        <f>データ!CA6</f>
        <v>【73.78】</v>
      </c>
      <c r="J85" s="12" t="str">
        <f>データ!CL6</f>
        <v>【220.62】</v>
      </c>
      <c r="K85" s="12" t="str">
        <f>データ!CW6</f>
        <v>【42.22】</v>
      </c>
      <c r="L85" s="12" t="str">
        <f>データ!DH6</f>
        <v>【85.67】</v>
      </c>
      <c r="M85" s="12" t="str">
        <f>データ!DS6</f>
        <v>【28.00】</v>
      </c>
      <c r="N85" s="12" t="str">
        <f>データ!ED6</f>
        <v>【0.03】</v>
      </c>
      <c r="O85" s="12" t="str">
        <f>データ!EO6</f>
        <v>【0.13】</v>
      </c>
    </row>
  </sheetData>
  <sheetProtection algorithmName="SHA-512" hashValue="/vlVNM4pPIGAjDcI4Ywm6qJKWXjXpTcL7ApNCgL2LW3ukwjDpVO8BgkCKv3smzgoAQ7SYTWRnGJTT/nPwnidEQ==" saltValue="+z6lIh0pAI7qWpPkWXceoQ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32026</v>
      </c>
      <c r="D6" s="19">
        <f t="shared" si="3"/>
        <v>46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岩手県　宮古市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D2</v>
      </c>
      <c r="M6" s="19" t="str">
        <f t="shared" si="3"/>
        <v>非設置</v>
      </c>
      <c r="N6" s="20" t="str">
        <f t="shared" si="3"/>
        <v>-</v>
      </c>
      <c r="O6" s="20">
        <f t="shared" si="3"/>
        <v>62.13</v>
      </c>
      <c r="P6" s="20">
        <f t="shared" si="3"/>
        <v>2.52</v>
      </c>
      <c r="Q6" s="20">
        <f t="shared" si="3"/>
        <v>96.62</v>
      </c>
      <c r="R6" s="20">
        <f t="shared" si="3"/>
        <v>3080</v>
      </c>
      <c r="S6" s="20">
        <f t="shared" si="3"/>
        <v>48038</v>
      </c>
      <c r="T6" s="20">
        <f t="shared" si="3"/>
        <v>1259.1500000000001</v>
      </c>
      <c r="U6" s="20">
        <f t="shared" si="3"/>
        <v>38.15</v>
      </c>
      <c r="V6" s="20">
        <f t="shared" si="3"/>
        <v>1199</v>
      </c>
      <c r="W6" s="20">
        <f t="shared" si="3"/>
        <v>0.89</v>
      </c>
      <c r="X6" s="20">
        <f t="shared" si="3"/>
        <v>1347.19</v>
      </c>
      <c r="Y6" s="21">
        <f>IF(Y7="",NA(),Y7)</f>
        <v>99.78</v>
      </c>
      <c r="Z6" s="21">
        <f t="shared" ref="Z6:AH6" si="4">IF(Z7="",NA(),Z7)</f>
        <v>98.94</v>
      </c>
      <c r="AA6" s="21">
        <f t="shared" si="4"/>
        <v>103.06</v>
      </c>
      <c r="AB6" s="21">
        <f t="shared" si="4"/>
        <v>107.33</v>
      </c>
      <c r="AC6" s="21">
        <f t="shared" si="4"/>
        <v>105.72</v>
      </c>
      <c r="AD6" s="21">
        <f t="shared" si="4"/>
        <v>101.72</v>
      </c>
      <c r="AE6" s="21">
        <f t="shared" si="4"/>
        <v>102.73</v>
      </c>
      <c r="AF6" s="21">
        <f t="shared" si="4"/>
        <v>105.78</v>
      </c>
      <c r="AG6" s="21">
        <f t="shared" si="4"/>
        <v>106.09</v>
      </c>
      <c r="AH6" s="21">
        <f t="shared" si="4"/>
        <v>106.44</v>
      </c>
      <c r="AI6" s="20" t="str">
        <f>IF(AI7="","",IF(AI7="-","【-】","【"&amp;SUBSTITUTE(TEXT(AI7,"#,##0.00"),"-","△")&amp;"】"))</f>
        <v>【104.54】</v>
      </c>
      <c r="AJ6" s="21">
        <f>IF(AJ7="",NA(),AJ7)</f>
        <v>1239.3699999999999</v>
      </c>
      <c r="AK6" s="21">
        <f t="shared" ref="AK6:AS6" si="5">IF(AK7="",NA(),AK7)</f>
        <v>1232.6400000000001</v>
      </c>
      <c r="AL6" s="21">
        <f t="shared" si="5"/>
        <v>1214.27</v>
      </c>
      <c r="AM6" s="21">
        <f t="shared" si="5"/>
        <v>1230.5899999999999</v>
      </c>
      <c r="AN6" s="21">
        <f t="shared" si="5"/>
        <v>1236.1600000000001</v>
      </c>
      <c r="AO6" s="21">
        <f t="shared" si="5"/>
        <v>112.88</v>
      </c>
      <c r="AP6" s="21">
        <f t="shared" si="5"/>
        <v>94.97</v>
      </c>
      <c r="AQ6" s="21">
        <f t="shared" si="5"/>
        <v>63.96</v>
      </c>
      <c r="AR6" s="21">
        <f t="shared" si="5"/>
        <v>69.42</v>
      </c>
      <c r="AS6" s="21">
        <f t="shared" si="5"/>
        <v>72.86</v>
      </c>
      <c r="AT6" s="20" t="str">
        <f>IF(AT7="","",IF(AT7="-","【-】","【"&amp;SUBSTITUTE(TEXT(AT7,"#,##0.00"),"-","△")&amp;"】"))</f>
        <v>【65.93】</v>
      </c>
      <c r="AU6" s="21">
        <f>IF(AU7="",NA(),AU7)</f>
        <v>62.35</v>
      </c>
      <c r="AV6" s="21">
        <f t="shared" ref="AV6:BD6" si="6">IF(AV7="",NA(),AV7)</f>
        <v>69.989999999999995</v>
      </c>
      <c r="AW6" s="21">
        <f t="shared" si="6"/>
        <v>70.75</v>
      </c>
      <c r="AX6" s="21">
        <f t="shared" si="6"/>
        <v>77.97</v>
      </c>
      <c r="AY6" s="21">
        <f t="shared" si="6"/>
        <v>67.03</v>
      </c>
      <c r="AZ6" s="21">
        <f t="shared" si="6"/>
        <v>49.18</v>
      </c>
      <c r="BA6" s="21">
        <f t="shared" si="6"/>
        <v>47.72</v>
      </c>
      <c r="BB6" s="21">
        <f t="shared" si="6"/>
        <v>44.24</v>
      </c>
      <c r="BC6" s="21">
        <f t="shared" si="6"/>
        <v>43.07</v>
      </c>
      <c r="BD6" s="21">
        <f t="shared" si="6"/>
        <v>45.42</v>
      </c>
      <c r="BE6" s="20" t="str">
        <f>IF(BE7="","",IF(BE7="-","【-】","【"&amp;SUBSTITUTE(TEXT(BE7,"#,##0.00"),"-","△")&amp;"】"))</f>
        <v>【44.25】</v>
      </c>
      <c r="BF6" s="21">
        <f>IF(BF7="",NA(),BF7)</f>
        <v>1459.03</v>
      </c>
      <c r="BG6" s="21">
        <f t="shared" ref="BG6:BO6" si="7">IF(BG7="",NA(),BG7)</f>
        <v>1355.89</v>
      </c>
      <c r="BH6" s="21">
        <f t="shared" si="7"/>
        <v>1297.69</v>
      </c>
      <c r="BI6" s="21">
        <f t="shared" si="7"/>
        <v>1266.9000000000001</v>
      </c>
      <c r="BJ6" s="21">
        <f t="shared" si="7"/>
        <v>1206.04</v>
      </c>
      <c r="BK6" s="21">
        <f t="shared" si="7"/>
        <v>1194.1500000000001</v>
      </c>
      <c r="BL6" s="21">
        <f t="shared" si="7"/>
        <v>1206.79</v>
      </c>
      <c r="BM6" s="21">
        <f t="shared" si="7"/>
        <v>1258.43</v>
      </c>
      <c r="BN6" s="21">
        <f t="shared" si="7"/>
        <v>1163.75</v>
      </c>
      <c r="BO6" s="21">
        <f t="shared" si="7"/>
        <v>1195.47</v>
      </c>
      <c r="BP6" s="20" t="str">
        <f>IF(BP7="","",IF(BP7="-","【-】","【"&amp;SUBSTITUTE(TEXT(BP7,"#,##0.00"),"-","△")&amp;"】"))</f>
        <v>【1,182.11】</v>
      </c>
      <c r="BQ6" s="21">
        <f>IF(BQ7="",NA(),BQ7)</f>
        <v>54.13</v>
      </c>
      <c r="BR6" s="21">
        <f t="shared" ref="BR6:BZ6" si="8">IF(BR7="",NA(),BR7)</f>
        <v>88.95</v>
      </c>
      <c r="BS6" s="21">
        <f t="shared" si="8"/>
        <v>118.78</v>
      </c>
      <c r="BT6" s="21">
        <f t="shared" si="8"/>
        <v>155.13</v>
      </c>
      <c r="BU6" s="21">
        <f t="shared" si="8"/>
        <v>135.76</v>
      </c>
      <c r="BV6" s="21">
        <f t="shared" si="8"/>
        <v>72.260000000000005</v>
      </c>
      <c r="BW6" s="21">
        <f t="shared" si="8"/>
        <v>71.84</v>
      </c>
      <c r="BX6" s="21">
        <f t="shared" si="8"/>
        <v>73.36</v>
      </c>
      <c r="BY6" s="21">
        <f t="shared" si="8"/>
        <v>72.599999999999994</v>
      </c>
      <c r="BZ6" s="21">
        <f t="shared" si="8"/>
        <v>69.430000000000007</v>
      </c>
      <c r="CA6" s="20" t="str">
        <f>IF(CA7="","",IF(CA7="-","【-】","【"&amp;SUBSTITUTE(TEXT(CA7,"#,##0.00"),"-","△")&amp;"】"))</f>
        <v>【73.78】</v>
      </c>
      <c r="CB6" s="21">
        <f>IF(CB7="",NA(),CB7)</f>
        <v>293.76</v>
      </c>
      <c r="CC6" s="21">
        <f t="shared" ref="CC6:CK6" si="9">IF(CC7="",NA(),CC7)</f>
        <v>181.43</v>
      </c>
      <c r="CD6" s="21">
        <f t="shared" si="9"/>
        <v>136.03</v>
      </c>
      <c r="CE6" s="21">
        <f t="shared" si="9"/>
        <v>104.16</v>
      </c>
      <c r="CF6" s="21">
        <f t="shared" si="9"/>
        <v>120</v>
      </c>
      <c r="CG6" s="21">
        <f t="shared" si="9"/>
        <v>230.02</v>
      </c>
      <c r="CH6" s="21">
        <f t="shared" si="9"/>
        <v>228.47</v>
      </c>
      <c r="CI6" s="21">
        <f t="shared" si="9"/>
        <v>224.88</v>
      </c>
      <c r="CJ6" s="21">
        <f t="shared" si="9"/>
        <v>228.64</v>
      </c>
      <c r="CK6" s="21">
        <f t="shared" si="9"/>
        <v>239.46</v>
      </c>
      <c r="CL6" s="20" t="str">
        <f>IF(CL7="","",IF(CL7="-","【-】","【"&amp;SUBSTITUTE(TEXT(CL7,"#,##0.00"),"-","△")&amp;"】"))</f>
        <v>【220.62】</v>
      </c>
      <c r="CM6" s="21">
        <f>IF(CM7="",NA(),CM7)</f>
        <v>28.76</v>
      </c>
      <c r="CN6" s="21">
        <f t="shared" ref="CN6:CV6" si="10">IF(CN7="",NA(),CN7)</f>
        <v>30.97</v>
      </c>
      <c r="CO6" s="21">
        <f t="shared" si="10"/>
        <v>32.83</v>
      </c>
      <c r="CP6" s="21">
        <f t="shared" si="10"/>
        <v>27.7</v>
      </c>
      <c r="CQ6" s="21">
        <f t="shared" si="10"/>
        <v>27.26</v>
      </c>
      <c r="CR6" s="21">
        <f t="shared" si="10"/>
        <v>42.56</v>
      </c>
      <c r="CS6" s="21">
        <f t="shared" si="10"/>
        <v>42.47</v>
      </c>
      <c r="CT6" s="21">
        <f t="shared" si="10"/>
        <v>42.4</v>
      </c>
      <c r="CU6" s="21">
        <f t="shared" si="10"/>
        <v>42.28</v>
      </c>
      <c r="CV6" s="21">
        <f t="shared" si="10"/>
        <v>41.06</v>
      </c>
      <c r="CW6" s="20" t="str">
        <f>IF(CW7="","",IF(CW7="-","【-】","【"&amp;SUBSTITUTE(TEXT(CW7,"#,##0.00"),"-","△")&amp;"】"))</f>
        <v>【42.22】</v>
      </c>
      <c r="CX6" s="21">
        <f>IF(CX7="",NA(),CX7)</f>
        <v>87.38</v>
      </c>
      <c r="CY6" s="21">
        <f t="shared" ref="CY6:DG6" si="11">IF(CY7="",NA(),CY7)</f>
        <v>88.16</v>
      </c>
      <c r="CZ6" s="21">
        <f t="shared" si="11"/>
        <v>90.34</v>
      </c>
      <c r="DA6" s="21">
        <f t="shared" si="11"/>
        <v>90.64</v>
      </c>
      <c r="DB6" s="21">
        <f t="shared" si="11"/>
        <v>90.99</v>
      </c>
      <c r="DC6" s="21">
        <f t="shared" si="11"/>
        <v>83.32</v>
      </c>
      <c r="DD6" s="21">
        <f t="shared" si="11"/>
        <v>83.75</v>
      </c>
      <c r="DE6" s="21">
        <f t="shared" si="11"/>
        <v>84.19</v>
      </c>
      <c r="DF6" s="21">
        <f t="shared" si="11"/>
        <v>84.34</v>
      </c>
      <c r="DG6" s="21">
        <f t="shared" si="11"/>
        <v>84.34</v>
      </c>
      <c r="DH6" s="20" t="str">
        <f>IF(DH7="","",IF(DH7="-","【-】","【"&amp;SUBSTITUTE(TEXT(DH7,"#,##0.00"),"-","△")&amp;"】"))</f>
        <v>【85.67】</v>
      </c>
      <c r="DI6" s="21">
        <f>IF(DI7="",NA(),DI7)</f>
        <v>27.1</v>
      </c>
      <c r="DJ6" s="21">
        <f t="shared" ref="DJ6:DR6" si="12">IF(DJ7="",NA(),DJ7)</f>
        <v>30.12</v>
      </c>
      <c r="DK6" s="21">
        <f t="shared" si="12"/>
        <v>32.81</v>
      </c>
      <c r="DL6" s="21">
        <f t="shared" si="12"/>
        <v>34.64</v>
      </c>
      <c r="DM6" s="21">
        <f t="shared" si="12"/>
        <v>37.590000000000003</v>
      </c>
      <c r="DN6" s="21">
        <f t="shared" si="12"/>
        <v>24.68</v>
      </c>
      <c r="DO6" s="21">
        <f t="shared" si="12"/>
        <v>24.68</v>
      </c>
      <c r="DP6" s="21">
        <f t="shared" si="12"/>
        <v>21.36</v>
      </c>
      <c r="DQ6" s="21">
        <f t="shared" si="12"/>
        <v>22.79</v>
      </c>
      <c r="DR6" s="21">
        <f t="shared" si="12"/>
        <v>24.8</v>
      </c>
      <c r="DS6" s="20" t="str">
        <f>IF(DS7="","",IF(DS7="-","【-】","【"&amp;SUBSTITUTE(TEXT(DS7,"#,##0.00"),"-","△")&amp;"】"))</f>
        <v>【28.00】</v>
      </c>
      <c r="DT6" s="20">
        <f>IF(DT7="",NA(),DT7)</f>
        <v>0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>
        <f t="shared" si="13"/>
        <v>0.01</v>
      </c>
      <c r="DZ6" s="21">
        <f t="shared" si="13"/>
        <v>8.6199999999999992</v>
      </c>
      <c r="EA6" s="21">
        <f t="shared" si="13"/>
        <v>0.01</v>
      </c>
      <c r="EB6" s="21">
        <f t="shared" si="13"/>
        <v>0.01</v>
      </c>
      <c r="EC6" s="21">
        <f t="shared" si="13"/>
        <v>0.02</v>
      </c>
      <c r="ED6" s="20" t="str">
        <f>IF(ED7="","",IF(ED7="-","【-】","【"&amp;SUBSTITUTE(TEXT(ED7,"#,##0.00"),"-","△")&amp;"】"))</f>
        <v>【0.03】</v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0.13</v>
      </c>
      <c r="EK6" s="21">
        <f t="shared" si="14"/>
        <v>0.36</v>
      </c>
      <c r="EL6" s="21">
        <f t="shared" si="14"/>
        <v>0.39</v>
      </c>
      <c r="EM6" s="21">
        <f t="shared" si="14"/>
        <v>0.1</v>
      </c>
      <c r="EN6" s="21">
        <f t="shared" si="14"/>
        <v>0.08</v>
      </c>
      <c r="EO6" s="20" t="str">
        <f>IF(EO7="","",IF(EO7="-","【-】","【"&amp;SUBSTITUTE(TEXT(EO7,"#,##0.00"),"-","△")&amp;"】"))</f>
        <v>【0.13】</v>
      </c>
    </row>
    <row r="7" spans="1:148" s="22" customFormat="1" x14ac:dyDescent="0.15">
      <c r="A7" s="14"/>
      <c r="B7" s="23">
        <v>2022</v>
      </c>
      <c r="C7" s="23">
        <v>32026</v>
      </c>
      <c r="D7" s="23">
        <v>46</v>
      </c>
      <c r="E7" s="23">
        <v>17</v>
      </c>
      <c r="F7" s="23">
        <v>4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62.13</v>
      </c>
      <c r="P7" s="24">
        <v>2.52</v>
      </c>
      <c r="Q7" s="24">
        <v>96.62</v>
      </c>
      <c r="R7" s="24">
        <v>3080</v>
      </c>
      <c r="S7" s="24">
        <v>48038</v>
      </c>
      <c r="T7" s="24">
        <v>1259.1500000000001</v>
      </c>
      <c r="U7" s="24">
        <v>38.15</v>
      </c>
      <c r="V7" s="24">
        <v>1199</v>
      </c>
      <c r="W7" s="24">
        <v>0.89</v>
      </c>
      <c r="X7" s="24">
        <v>1347.19</v>
      </c>
      <c r="Y7" s="24">
        <v>99.78</v>
      </c>
      <c r="Z7" s="24">
        <v>98.94</v>
      </c>
      <c r="AA7" s="24">
        <v>103.06</v>
      </c>
      <c r="AB7" s="24">
        <v>107.33</v>
      </c>
      <c r="AC7" s="24">
        <v>105.72</v>
      </c>
      <c r="AD7" s="24">
        <v>101.72</v>
      </c>
      <c r="AE7" s="24">
        <v>102.73</v>
      </c>
      <c r="AF7" s="24">
        <v>105.78</v>
      </c>
      <c r="AG7" s="24">
        <v>106.09</v>
      </c>
      <c r="AH7" s="24">
        <v>106.44</v>
      </c>
      <c r="AI7" s="24">
        <v>104.54</v>
      </c>
      <c r="AJ7" s="24">
        <v>1239.3699999999999</v>
      </c>
      <c r="AK7" s="24">
        <v>1232.6400000000001</v>
      </c>
      <c r="AL7" s="24">
        <v>1214.27</v>
      </c>
      <c r="AM7" s="24">
        <v>1230.5899999999999</v>
      </c>
      <c r="AN7" s="24">
        <v>1236.1600000000001</v>
      </c>
      <c r="AO7" s="24">
        <v>112.88</v>
      </c>
      <c r="AP7" s="24">
        <v>94.97</v>
      </c>
      <c r="AQ7" s="24">
        <v>63.96</v>
      </c>
      <c r="AR7" s="24">
        <v>69.42</v>
      </c>
      <c r="AS7" s="24">
        <v>72.86</v>
      </c>
      <c r="AT7" s="24">
        <v>65.930000000000007</v>
      </c>
      <c r="AU7" s="24">
        <v>62.35</v>
      </c>
      <c r="AV7" s="24">
        <v>69.989999999999995</v>
      </c>
      <c r="AW7" s="24">
        <v>70.75</v>
      </c>
      <c r="AX7" s="24">
        <v>77.97</v>
      </c>
      <c r="AY7" s="24">
        <v>67.03</v>
      </c>
      <c r="AZ7" s="24">
        <v>49.18</v>
      </c>
      <c r="BA7" s="24">
        <v>47.72</v>
      </c>
      <c r="BB7" s="24">
        <v>44.24</v>
      </c>
      <c r="BC7" s="24">
        <v>43.07</v>
      </c>
      <c r="BD7" s="24">
        <v>45.42</v>
      </c>
      <c r="BE7" s="24">
        <v>44.25</v>
      </c>
      <c r="BF7" s="24">
        <v>1459.03</v>
      </c>
      <c r="BG7" s="24">
        <v>1355.89</v>
      </c>
      <c r="BH7" s="24">
        <v>1297.69</v>
      </c>
      <c r="BI7" s="24">
        <v>1266.9000000000001</v>
      </c>
      <c r="BJ7" s="24">
        <v>1206.04</v>
      </c>
      <c r="BK7" s="24">
        <v>1194.1500000000001</v>
      </c>
      <c r="BL7" s="24">
        <v>1206.79</v>
      </c>
      <c r="BM7" s="24">
        <v>1258.43</v>
      </c>
      <c r="BN7" s="24">
        <v>1163.75</v>
      </c>
      <c r="BO7" s="24">
        <v>1195.47</v>
      </c>
      <c r="BP7" s="24">
        <v>1182.1099999999999</v>
      </c>
      <c r="BQ7" s="24">
        <v>54.13</v>
      </c>
      <c r="BR7" s="24">
        <v>88.95</v>
      </c>
      <c r="BS7" s="24">
        <v>118.78</v>
      </c>
      <c r="BT7" s="24">
        <v>155.13</v>
      </c>
      <c r="BU7" s="24">
        <v>135.76</v>
      </c>
      <c r="BV7" s="24">
        <v>72.260000000000005</v>
      </c>
      <c r="BW7" s="24">
        <v>71.84</v>
      </c>
      <c r="BX7" s="24">
        <v>73.36</v>
      </c>
      <c r="BY7" s="24">
        <v>72.599999999999994</v>
      </c>
      <c r="BZ7" s="24">
        <v>69.430000000000007</v>
      </c>
      <c r="CA7" s="24">
        <v>73.78</v>
      </c>
      <c r="CB7" s="24">
        <v>293.76</v>
      </c>
      <c r="CC7" s="24">
        <v>181.43</v>
      </c>
      <c r="CD7" s="24">
        <v>136.03</v>
      </c>
      <c r="CE7" s="24">
        <v>104.16</v>
      </c>
      <c r="CF7" s="24">
        <v>120</v>
      </c>
      <c r="CG7" s="24">
        <v>230.02</v>
      </c>
      <c r="CH7" s="24">
        <v>228.47</v>
      </c>
      <c r="CI7" s="24">
        <v>224.88</v>
      </c>
      <c r="CJ7" s="24">
        <v>228.64</v>
      </c>
      <c r="CK7" s="24">
        <v>239.46</v>
      </c>
      <c r="CL7" s="24">
        <v>220.62</v>
      </c>
      <c r="CM7" s="24">
        <v>28.76</v>
      </c>
      <c r="CN7" s="24">
        <v>30.97</v>
      </c>
      <c r="CO7" s="24">
        <v>32.83</v>
      </c>
      <c r="CP7" s="24">
        <v>27.7</v>
      </c>
      <c r="CQ7" s="24">
        <v>27.26</v>
      </c>
      <c r="CR7" s="24">
        <v>42.56</v>
      </c>
      <c r="CS7" s="24">
        <v>42.47</v>
      </c>
      <c r="CT7" s="24">
        <v>42.4</v>
      </c>
      <c r="CU7" s="24">
        <v>42.28</v>
      </c>
      <c r="CV7" s="24">
        <v>41.06</v>
      </c>
      <c r="CW7" s="24">
        <v>42.22</v>
      </c>
      <c r="CX7" s="24">
        <v>87.38</v>
      </c>
      <c r="CY7" s="24">
        <v>88.16</v>
      </c>
      <c r="CZ7" s="24">
        <v>90.34</v>
      </c>
      <c r="DA7" s="24">
        <v>90.64</v>
      </c>
      <c r="DB7" s="24">
        <v>90.99</v>
      </c>
      <c r="DC7" s="24">
        <v>83.32</v>
      </c>
      <c r="DD7" s="24">
        <v>83.75</v>
      </c>
      <c r="DE7" s="24">
        <v>84.19</v>
      </c>
      <c r="DF7" s="24">
        <v>84.34</v>
      </c>
      <c r="DG7" s="24">
        <v>84.34</v>
      </c>
      <c r="DH7" s="24">
        <v>85.67</v>
      </c>
      <c r="DI7" s="24">
        <v>27.1</v>
      </c>
      <c r="DJ7" s="24">
        <v>30.12</v>
      </c>
      <c r="DK7" s="24">
        <v>32.81</v>
      </c>
      <c r="DL7" s="24">
        <v>34.64</v>
      </c>
      <c r="DM7" s="24">
        <v>37.590000000000003</v>
      </c>
      <c r="DN7" s="24">
        <v>24.68</v>
      </c>
      <c r="DO7" s="24">
        <v>24.68</v>
      </c>
      <c r="DP7" s="24">
        <v>21.36</v>
      </c>
      <c r="DQ7" s="24">
        <v>22.79</v>
      </c>
      <c r="DR7" s="24">
        <v>24.8</v>
      </c>
      <c r="DS7" s="24">
        <v>28</v>
      </c>
      <c r="DT7" s="24">
        <v>0</v>
      </c>
      <c r="DU7" s="24">
        <v>0</v>
      </c>
      <c r="DV7" s="24">
        <v>0</v>
      </c>
      <c r="DW7" s="24">
        <v>0</v>
      </c>
      <c r="DX7" s="24">
        <v>0</v>
      </c>
      <c r="DY7" s="24">
        <v>0.01</v>
      </c>
      <c r="DZ7" s="24">
        <v>8.6199999999999992</v>
      </c>
      <c r="EA7" s="24">
        <v>0.01</v>
      </c>
      <c r="EB7" s="24">
        <v>0.01</v>
      </c>
      <c r="EC7" s="24">
        <v>0.02</v>
      </c>
      <c r="ED7" s="24">
        <v>0.03</v>
      </c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0.13</v>
      </c>
      <c r="EK7" s="24">
        <v>0.36</v>
      </c>
      <c r="EL7" s="24">
        <v>0.39</v>
      </c>
      <c r="EM7" s="24">
        <v>0.1</v>
      </c>
      <c r="EN7" s="24">
        <v>0.08</v>
      </c>
      <c r="EO7" s="24">
        <v>0.13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>
  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>
  </dc:subject>
  <dc:creator>公営企業課</dc:creator>
  <cp:keywords>
  </cp:keywords>
  <dc:description>
  </dc:description>
  <cp:lastModifiedBy> </cp:lastModifiedBy>
  <cp:lastPrinted>2024-01-24T06:30:55Z</cp:lastPrinted>
  <dcterms:created xsi:type="dcterms:W3CDTF">2023-12-12T00:53:43Z</dcterms:created>
  <dcterms:modified xsi:type="dcterms:W3CDTF">2024-01-24T06:43:45Z</dcterms:modified>
  <cp:category>
  </cp:category>
</cp:coreProperties>
</file>