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R05\01 盛岡市\【財政課】240119 公営企業に係る経営比較分析表（令和４年度）の分析等について\01 財政課へ提出\"/>
    </mc:Choice>
  </mc:AlternateContent>
  <xr:revisionPtr revIDLastSave="0" documentId="13_ncr:1_{4A6B382A-6C11-4DC6-B325-96E6FA7F34E1}" xr6:coauthVersionLast="46" xr6:coauthVersionMax="46" xr10:uidLastSave="{00000000-0000-0000-0000-000000000000}"/>
  <workbookProtection workbookAlgorithmName="SHA-512" workbookHashValue="xyC7Vz6hU9YPP/fbpXXDWtVrEXc2A1G3zjpV3p4c0XXPbBRzA1wW2GXYvDXro8zAQQ0elF+0FuQDHh/yAeW8hA==" workbookSaltValue="y9KcEXviTKruNr1seJDz4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G85" i="4"/>
  <c r="BB10" i="4"/>
  <c r="AD10" i="4"/>
  <c r="W10" i="4"/>
  <c r="P10" i="4"/>
  <c r="BB8" i="4"/>
  <c r="AT8" i="4"/>
  <c r="AD8" i="4"/>
  <c r="W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<sst xmlns="http://schemas.openxmlformats.org/spreadsheetml/2006/main" count="236" uniqueCount="117">
  <si>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</si>
  <si>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</si>
  <si>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</si>
  <si>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</si>
  <si>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</si>
  <si>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</si>
  <si>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</si>
  <si>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</si>
  <si>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</si>
  <si>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</si>
  <si>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</si>
  <si>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</si>
  <si>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</si>
  <si>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</si>
  <si>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</si>
  <si>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</si>
  <si>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</si>
  <si>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</si>
  <si>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</si>
  <si>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</si>
  <si>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</si>
  <si>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</si>
  <si>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</si>
  <si>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</si>
  <si>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</si>
  <si>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</si>
  <si>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</si>
  <si>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</si>
  <si>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</si>
  <si>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</si>
  <si>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</si>
  <si>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</si>
  <si>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</si>
  <si>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</si>
  <si>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</si>
  <si>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</si>
  <si>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</si>
  <si>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</si>
  <si>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</si>
  <si>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</si>
  <si>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</si>
  <si>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</si>
  <si>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</si>
  <si>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</si>
  <si>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</si>
  <si>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</si>
  <si>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</si>
  <si>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</si>
  <si>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</si>
  <si>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</si>
  <si>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</si>
  <si>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</si>
  <si>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</si>
  <si>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</si>
  <si>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</si>
  <si>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</si>
  <si>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</si>
  <si>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</si>
  <si>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</si>
  <si>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</si>
  <si>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</si>
  <si>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</si>
  <si>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</si>
  <si>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</si>
  <si>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</si>
  <si>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</si>
  <si>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</si>
  <si>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</si>
  <si>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</si>
  <si>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</si>
  <si>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</si>
  <si>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</si>
  <si>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</si>
  <si>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</si>
  <si>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</si>
  <si>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</si>
  <si>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</si>
  <si>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</si>
  <si>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</si>
  <si>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</si>
  <si>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</si>
  <si>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</si>
  <si>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</si>
  <si>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</si>
  <si>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</si>
  <si>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</si>
  <si>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</si>
  <si>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</si>
  <si>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</si>
  <si>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</si>
  <si>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</si>
  <si>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</si>
  <si>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</si>
  <si>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</si>
  <si>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</si>
  <si>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</si>
  <si>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</si>
  <si>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</si>
  <si>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</si>
  <si>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</si>
  <si>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</si>
  <si>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</si>
  <si>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</si>
  <si>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</si>
  <si>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</si>
  <si>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</si>
  <si>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</si>
  <si>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</si>
  <si>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</si>
  <si>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</si>
  <si>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</si>
  <si>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</si>
  <si>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</si>
  <si>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</si>
  <si>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有形固定資産減価償却率（①）は上昇傾向にあるほか類似団体及び全国平均を上回っており、施設全体の老朽化が進行しているため、計画的な改築更新に向けた取組の強化が必要である。
　管渠老朽化率（②）は、全国平均値や類似団体平均値に比較して低い一方、年々上昇している。
　管渠改善率（③）は、現在、新設と並行して更新及び改良を進めており、新設に要する事業費を重点投資していることから、低調に推移している。
　将来の事業継続に向けて、更新財源を確保するとともに計画的な投資に取組む必要がある。</t>
    <phoneticPr fontId="4"/>
  </si>
  <si>
    <t>　下水道事業（公共下水道）は、将来の普及人口の飛躍的な増加は期待できず、人口減少や節水機器の普及等の影響により、今後の使用料収入の大幅な増加は見込めない状況である。今後は、これまで投資してきた資産の更新・改築需要が増大することから、より厳しいコスト意識が必要である。
　このことから、より効果的で持続可能な汚水処理事業の全体構想及びストックマネジメント計画等に基づき、将来にわたって市民が下水道事業のサービスを安定的に受けられるような事業経営に努める。また、下水道使用料については、使用料体系も含めた適時適切な見直しを検討する必要がある。</t>
    <phoneticPr fontId="4"/>
  </si>
  <si>
    <t>　経常収支比率（①）は、県の流域下水道維持管理負担金単価の増などにより、令和４年度も前年度に引き続き類似団体及び全国平均を下回る結果となったが、健全経営の水準とされる100％以上で推移している。
　累積欠損金（②）は平成27年度以降発生していない。。
　流動比率（③）は100％を上回ることができたが、今後も健全経営の実現に向け、一層の効率的な事業運営に努める。
　企業債残高対事業規模比率（④）は、建設企業債の発行を抑制して償還を進めており、削減に努めている。今後も、投資対象の費用対効果の精査と効率的な施設整備を図り、企業債発行の抑制に努める。
　経費回収率（⑤）は概ね100％で推移し、水洗化率（⑧）は上昇傾向にあることから、引き続き、水洗化の普及促進を図り、適正な使用料収入を確保するとともに、汚水処理費の削減に努める。
　各年度の収支均衡は、流域下水道の維持管理費の動向が大きく影響するため、安定的な下水道使用料の確保が重要である。今後は、未整備区域の投資効率の低下及び財源の抑制等に伴い、下水道使用料の増加を見込めない状況にあるため、施設の効率的な維持管理と経費縮減を積極的に進めるとともに、適正な受益者負担と使用料収入確保の観点から下水道使用料の見直しを検討する必要がある。</t>
    <rPh sb="42" eb="45">
      <t>ゼンネンド</t>
    </rPh>
    <rPh sb="46" eb="47">
      <t>ヒ</t>
    </rPh>
    <rPh sb="48" eb="49">
      <t>ツヅ</t>
    </rPh>
    <rPh sb="72" eb="74">
      <t>ケンゼン</t>
    </rPh>
    <rPh sb="74" eb="76">
      <t>ケイエイ</t>
    </rPh>
    <rPh sb="77" eb="79">
      <t>スイジュン</t>
    </rPh>
    <rPh sb="87" eb="89">
      <t>イジョウ</t>
    </rPh>
    <rPh sb="90" eb="92">
      <t>スイイ</t>
    </rPh>
    <rPh sb="116" eb="118">
      <t>ハッセイ</t>
    </rPh>
    <rPh sb="188" eb="189">
      <t>タイ</t>
    </rPh>
    <rPh sb="189" eb="191">
      <t>ジギョウ</t>
    </rPh>
    <rPh sb="191" eb="193">
      <t>キボ</t>
    </rPh>
    <rPh sb="193" eb="195">
      <t>ヒリツ</t>
    </rPh>
    <rPh sb="324" eb="326">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</si>
</sst>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0.02</c:v>
                </c:pt>
                <c:pt idx="1">
                  <c:v>0.01</c:v>
                </c:pt>
                <c:pt idx="2">
                  <c:v>0.01</c:v>
                </c:pt>
                <c:pt idx="3">
                  <c:v>0.04</c:v>
                </c:pt>
                <c:pt idx="4">
                  <c:v>7.0000000000000007E-2</c:v>
                </c:pt>
              </c:numCache>
            </c:numRef>
          </c:val>
          <c:extLst>
            <c:ext xmlns:c16="http://schemas.microsoft.com/office/drawing/2014/chart" uri="{C3380CC4-5D6E-409C-BE32-E72D297353CC}">
              <c16:uniqueId val="{00000000-33AE-4C9F-BF41-3EB14A6831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33AE-4C9F-BF41-3EB14A6831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C5-4998-B5F5-044381E8496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7CC5-4998-B5F5-044381E8496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97.43</c:v>
                </c:pt>
                <c:pt idx="1">
                  <c:v>97.59</c:v>
                </c:pt>
                <c:pt idx="2">
                  <c:v>97.64</c:v>
                </c:pt>
                <c:pt idx="3">
                  <c:v>97.64</c:v>
                </c:pt>
                <c:pt idx="4">
                  <c:v>97.77</c:v>
                </c:pt>
              </c:numCache>
            </c:numRef>
          </c:val>
          <c:extLst>
            <c:ext xmlns:c16="http://schemas.microsoft.com/office/drawing/2014/chart" uri="{C3380CC4-5D6E-409C-BE32-E72D297353CC}">
              <c16:uniqueId val="{00000000-DE6C-4C7C-945C-3E8863AC76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DE6C-4C7C-945C-3E8863AC76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107.72</c:v>
                </c:pt>
                <c:pt idx="1">
                  <c:v>110.09</c:v>
                </c:pt>
                <c:pt idx="2">
                  <c:v>105.45</c:v>
                </c:pt>
                <c:pt idx="3">
                  <c:v>105.01</c:v>
                </c:pt>
                <c:pt idx="4">
                  <c:v>102.11</c:v>
                </c:pt>
              </c:numCache>
            </c:numRef>
          </c:val>
          <c:extLst>
            <c:ext xmlns:c16="http://schemas.microsoft.com/office/drawing/2014/chart" uri="{C3380CC4-5D6E-409C-BE32-E72D297353CC}">
              <c16:uniqueId val="{00000000-ADCA-4B80-A3E7-42518E65FF4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ADCA-4B80-A3E7-42518E65FF4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35</c:v>
                </c:pt>
                <c:pt idx="1">
                  <c:v>36.770000000000003</c:v>
                </c:pt>
                <c:pt idx="2">
                  <c:v>38.4</c:v>
                </c:pt>
                <c:pt idx="3">
                  <c:v>40.17</c:v>
                </c:pt>
                <c:pt idx="4">
                  <c:v>41.88</c:v>
                </c:pt>
              </c:numCache>
            </c:numRef>
          </c:val>
          <c:extLst>
            <c:ext xmlns:c16="http://schemas.microsoft.com/office/drawing/2014/chart" uri="{C3380CC4-5D6E-409C-BE32-E72D297353CC}">
              <c16:uniqueId val="{00000000-67ED-40AF-9EF2-890CC013B8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67ED-40AF-9EF2-890CC013B8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3.51</c:v>
                </c:pt>
                <c:pt idx="1">
                  <c:v>3.88</c:v>
                </c:pt>
                <c:pt idx="2">
                  <c:v>4.41</c:v>
                </c:pt>
                <c:pt idx="3">
                  <c:v>5.39</c:v>
                </c:pt>
                <c:pt idx="4">
                  <c:v>7.14</c:v>
                </c:pt>
              </c:numCache>
            </c:numRef>
          </c:val>
          <c:extLst>
            <c:ext xmlns:c16="http://schemas.microsoft.com/office/drawing/2014/chart" uri="{C3380CC4-5D6E-409C-BE32-E72D297353CC}">
              <c16:uniqueId val="{00000000-7D92-42B0-9ABD-B113CB782F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7D92-42B0-9ABD-B113CB782F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30-4775-A6B1-F9E6FF3B013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9030-4775-A6B1-F9E6FF3B013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91.27</c:v>
                </c:pt>
                <c:pt idx="1">
                  <c:v>113.1</c:v>
                </c:pt>
                <c:pt idx="2">
                  <c:v>133.05000000000001</c:v>
                </c:pt>
                <c:pt idx="3">
                  <c:v>162.55000000000001</c:v>
                </c:pt>
                <c:pt idx="4">
                  <c:v>182.97</c:v>
                </c:pt>
              </c:numCache>
            </c:numRef>
          </c:val>
          <c:extLst>
            <c:ext xmlns:c16="http://schemas.microsoft.com/office/drawing/2014/chart" uri="{C3380CC4-5D6E-409C-BE32-E72D297353CC}">
              <c16:uniqueId val="{00000000-E4FF-4AC3-9411-A4E68C1A96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E4FF-4AC3-9411-A4E68C1A96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433.06</c:v>
                </c:pt>
                <c:pt idx="1">
                  <c:v>399.96</c:v>
                </c:pt>
                <c:pt idx="2">
                  <c:v>375.84</c:v>
                </c:pt>
                <c:pt idx="3">
                  <c:v>341.51</c:v>
                </c:pt>
                <c:pt idx="4">
                  <c:v>307.47000000000003</c:v>
                </c:pt>
              </c:numCache>
            </c:numRef>
          </c:val>
          <c:extLst>
            <c:ext xmlns:c16="http://schemas.microsoft.com/office/drawing/2014/chart" uri="{C3380CC4-5D6E-409C-BE32-E72D297353CC}">
              <c16:uniqueId val="{00000000-3A67-4D4C-8274-D077408CC1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3A67-4D4C-8274-D077408CC1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100.05</c:v>
                </c:pt>
                <c:pt idx="1">
                  <c:v>100.04</c:v>
                </c:pt>
                <c:pt idx="2">
                  <c:v>99.98</c:v>
                </c:pt>
                <c:pt idx="3">
                  <c:v>100.04</c:v>
                </c:pt>
                <c:pt idx="4">
                  <c:v>100.03</c:v>
                </c:pt>
              </c:numCache>
            </c:numRef>
          </c:val>
          <c:extLst>
            <c:ext xmlns:c16="http://schemas.microsoft.com/office/drawing/2014/chart" uri="{C3380CC4-5D6E-409C-BE32-E72D297353CC}">
              <c16:uniqueId val="{00000000-C13B-411C-97FF-BD1EF1B1A57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C13B-411C-97FF-BD1EF1B1A57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153.35</c:v>
                </c:pt>
                <c:pt idx="1">
                  <c:v>152.85</c:v>
                </c:pt>
                <c:pt idx="2">
                  <c:v>149.94</c:v>
                </c:pt>
                <c:pt idx="3">
                  <c:v>150.15</c:v>
                </c:pt>
                <c:pt idx="4">
                  <c:v>150.66</c:v>
                </c:pt>
              </c:numCache>
            </c:numRef>
          </c:val>
          <c:extLst>
            <c:ext xmlns:c16="http://schemas.microsoft.com/office/drawing/2014/chart" uri="{C3380CC4-5D6E-409C-BE32-E72D297353CC}">
              <c16:uniqueId val="{00000000-AAB7-46EC-94FB-A4E45447079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AAB7-46EC-94FB-A4E45447079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岩手県　盛岡市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Ac1</v>
      </c>
      <c r="X8" s="66"/>
      <c r="Y8" s="66"/>
      <c r="Z8" s="66"/>
      <c r="AA8" s="66"/>
      <c r="AB8" s="66"/>
      <c r="AC8" s="66"/>
      <c r="AD8" s="67" t="str">
        <f>データ!$M$6</f>
        <v>自治体職員</v>
      </c>
      <c r="AE8" s="67"/>
      <c r="AF8" s="67"/>
      <c r="AG8" s="67"/>
      <c r="AH8" s="67"/>
      <c r="AI8" s="67"/>
      <c r="AJ8" s="67"/>
      <c r="AK8" s="3"/>
      <c r="AL8" s="55">
        <f>データ!S6</f>
        <v>282960</v>
      </c>
      <c r="AM8" s="55"/>
      <c r="AN8" s="55"/>
      <c r="AO8" s="55"/>
      <c r="AP8" s="55"/>
      <c r="AQ8" s="55"/>
      <c r="AR8" s="55"/>
      <c r="AS8" s="55"/>
      <c r="AT8" s="54">
        <f>データ!T6</f>
        <v>886.47</v>
      </c>
      <c r="AU8" s="54"/>
      <c r="AV8" s="54"/>
      <c r="AW8" s="54"/>
      <c r="AX8" s="54"/>
      <c r="AY8" s="54"/>
      <c r="AZ8" s="54"/>
      <c r="BA8" s="54"/>
      <c r="BB8" s="54">
        <f>データ!U6</f>
        <v>319.2</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72.290000000000006</v>
      </c>
      <c r="J10" s="54"/>
      <c r="K10" s="54"/>
      <c r="L10" s="54"/>
      <c r="M10" s="54"/>
      <c r="N10" s="54"/>
      <c r="O10" s="54"/>
      <c r="P10" s="54">
        <f>データ!P6</f>
        <v>90.12</v>
      </c>
      <c r="Q10" s="54"/>
      <c r="R10" s="54"/>
      <c r="S10" s="54"/>
      <c r="T10" s="54"/>
      <c r="U10" s="54"/>
      <c r="V10" s="54"/>
      <c r="W10" s="54">
        <f>データ!Q6</f>
        <v>84.48</v>
      </c>
      <c r="X10" s="54"/>
      <c r="Y10" s="54"/>
      <c r="Z10" s="54"/>
      <c r="AA10" s="54"/>
      <c r="AB10" s="54"/>
      <c r="AC10" s="54"/>
      <c r="AD10" s="55">
        <f>データ!R6</f>
        <v>2455</v>
      </c>
      <c r="AE10" s="55"/>
      <c r="AF10" s="55"/>
      <c r="AG10" s="55"/>
      <c r="AH10" s="55"/>
      <c r="AI10" s="55"/>
      <c r="AJ10" s="55"/>
      <c r="AK10" s="2"/>
      <c r="AL10" s="55">
        <f>データ!V6</f>
        <v>253790</v>
      </c>
      <c r="AM10" s="55"/>
      <c r="AN10" s="55"/>
      <c r="AO10" s="55"/>
      <c r="AP10" s="55"/>
      <c r="AQ10" s="55"/>
      <c r="AR10" s="55"/>
      <c r="AS10" s="55"/>
      <c r="AT10" s="54">
        <f>データ!W6</f>
        <v>50.57</v>
      </c>
      <c r="AU10" s="54"/>
      <c r="AV10" s="54"/>
      <c r="AW10" s="54"/>
      <c r="AX10" s="54"/>
      <c r="AY10" s="54"/>
      <c r="AZ10" s="54"/>
      <c r="BA10" s="54"/>
      <c r="BB10" s="54">
        <f>データ!X6</f>
        <v>5018.59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QEnINcA6yHxCw7le6TIP62+AmMaiJFVVilLFEH2KgVjuRblmQNyiLJOea1AaKz7kkkQ+ZiLa1ewvjxABs6Yqg==" saltValue="MPjWGFf1WmdyCh8boWYsI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32018</v>
      </c>
      <c r="D6" s="19">
        <f t="shared" si="3"/>
        <v>46</v>
      </c>
      <c r="E6" s="19">
        <f t="shared" si="3"/>
        <v>17</v>
      </c>
      <c r="F6" s="19">
        <f t="shared" si="3"/>
        <v>1</v>
      </c>
      <c r="G6" s="19">
        <f t="shared" si="3"/>
        <v>0</v>
      </c>
      <c r="H6" s="19" t="str">
        <f t="shared" si="3"/>
        <v>岩手県　盛岡市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72.290000000000006</v>
      </c>
      <c r="P6" s="20">
        <f t="shared" si="3"/>
        <v>90.12</v>
      </c>
      <c r="Q6" s="20">
        <f t="shared" si="3"/>
        <v>84.48</v>
      </c>
      <c r="R6" s="20">
        <f t="shared" si="3"/>
        <v>2455</v>
      </c>
      <c r="S6" s="20">
        <f t="shared" si="3"/>
        <v>282960</v>
      </c>
      <c r="T6" s="20">
        <f t="shared" si="3"/>
        <v>886.47</v>
      </c>
      <c r="U6" s="20">
        <f t="shared" si="3"/>
        <v>319.2</v>
      </c>
      <c r="V6" s="20">
        <f t="shared" si="3"/>
        <v>253790</v>
      </c>
      <c r="W6" s="20">
        <f t="shared" si="3"/>
        <v>50.57</v>
      </c>
      <c r="X6" s="20">
        <f t="shared" si="3"/>
        <v>5018.59</v>
      </c>
      <c r="Y6" s="21">
        <f>IF(Y7="",NA(),Y7)</f>
        <v>107.72</v>
      </c>
      <c r="Z6" s="21">
        <f t="shared" ref="Z6:AH6" si="4">IF(Z7="",NA(),Z7)</f>
        <v>110.09</v>
      </c>
      <c r="AA6" s="21">
        <f t="shared" si="4"/>
        <v>105.45</v>
      </c>
      <c r="AB6" s="21">
        <f t="shared" si="4"/>
        <v>105.01</v>
      </c>
      <c r="AC6" s="21">
        <f t="shared" si="4"/>
        <v>102.11</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91.27</v>
      </c>
      <c r="AV6" s="21">
        <f t="shared" ref="AV6:BD6" si="6">IF(AV7="",NA(),AV7)</f>
        <v>113.1</v>
      </c>
      <c r="AW6" s="21">
        <f t="shared" si="6"/>
        <v>133.05000000000001</v>
      </c>
      <c r="AX6" s="21">
        <f t="shared" si="6"/>
        <v>162.55000000000001</v>
      </c>
      <c r="AY6" s="21">
        <f t="shared" si="6"/>
        <v>182.97</v>
      </c>
      <c r="AZ6" s="21">
        <f t="shared" si="6"/>
        <v>72.22</v>
      </c>
      <c r="BA6" s="21">
        <f t="shared" si="6"/>
        <v>73.02</v>
      </c>
      <c r="BB6" s="21">
        <f t="shared" si="6"/>
        <v>72.930000000000007</v>
      </c>
      <c r="BC6" s="21">
        <f t="shared" si="6"/>
        <v>80.08</v>
      </c>
      <c r="BD6" s="21">
        <f t="shared" si="6"/>
        <v>87.33</v>
      </c>
      <c r="BE6" s="20" t="str">
        <f>IF(BE7="","",IF(BE7="-","【-】","【"&amp;SUBSTITUTE(TEXT(BE7,"#,##0.00"),"-","△")&amp;"】"))</f>
        <v>【73.44】</v>
      </c>
      <c r="BF6" s="21">
        <f>IF(BF7="",NA(),BF7)</f>
        <v>433.06</v>
      </c>
      <c r="BG6" s="21">
        <f t="shared" ref="BG6:BO6" si="7">IF(BG7="",NA(),BG7)</f>
        <v>399.96</v>
      </c>
      <c r="BH6" s="21">
        <f t="shared" si="7"/>
        <v>375.84</v>
      </c>
      <c r="BI6" s="21">
        <f t="shared" si="7"/>
        <v>341.51</v>
      </c>
      <c r="BJ6" s="21">
        <f t="shared" si="7"/>
        <v>307.47000000000003</v>
      </c>
      <c r="BK6" s="21">
        <f t="shared" si="7"/>
        <v>730.93</v>
      </c>
      <c r="BL6" s="21">
        <f t="shared" si="7"/>
        <v>708.89</v>
      </c>
      <c r="BM6" s="21">
        <f t="shared" si="7"/>
        <v>730.52</v>
      </c>
      <c r="BN6" s="21">
        <f t="shared" si="7"/>
        <v>672.33</v>
      </c>
      <c r="BO6" s="21">
        <f t="shared" si="7"/>
        <v>668.8</v>
      </c>
      <c r="BP6" s="20" t="str">
        <f>IF(BP7="","",IF(BP7="-","【-】","【"&amp;SUBSTITUTE(TEXT(BP7,"#,##0.00"),"-","△")&amp;"】"))</f>
        <v>【652.82】</v>
      </c>
      <c r="BQ6" s="21">
        <f>IF(BQ7="",NA(),BQ7)</f>
        <v>100.05</v>
      </c>
      <c r="BR6" s="21">
        <f t="shared" ref="BR6:BZ6" si="8">IF(BR7="",NA(),BR7)</f>
        <v>100.04</v>
      </c>
      <c r="BS6" s="21">
        <f t="shared" si="8"/>
        <v>99.98</v>
      </c>
      <c r="BT6" s="21">
        <f t="shared" si="8"/>
        <v>100.04</v>
      </c>
      <c r="BU6" s="21">
        <f t="shared" si="8"/>
        <v>100.03</v>
      </c>
      <c r="BV6" s="21">
        <f t="shared" si="8"/>
        <v>98.09</v>
      </c>
      <c r="BW6" s="21">
        <f t="shared" si="8"/>
        <v>97.91</v>
      </c>
      <c r="BX6" s="21">
        <f t="shared" si="8"/>
        <v>98.61</v>
      </c>
      <c r="BY6" s="21">
        <f t="shared" si="8"/>
        <v>98.75</v>
      </c>
      <c r="BZ6" s="21">
        <f t="shared" si="8"/>
        <v>98.36</v>
      </c>
      <c r="CA6" s="20" t="str">
        <f>IF(CA7="","",IF(CA7="-","【-】","【"&amp;SUBSTITUTE(TEXT(CA7,"#,##0.00"),"-","△")&amp;"】"))</f>
        <v>【97.61】</v>
      </c>
      <c r="CB6" s="21">
        <f>IF(CB7="",NA(),CB7)</f>
        <v>153.35</v>
      </c>
      <c r="CC6" s="21">
        <f t="shared" ref="CC6:CK6" si="9">IF(CC7="",NA(),CC7)</f>
        <v>152.85</v>
      </c>
      <c r="CD6" s="21">
        <f t="shared" si="9"/>
        <v>149.94</v>
      </c>
      <c r="CE6" s="21">
        <f t="shared" si="9"/>
        <v>150.15</v>
      </c>
      <c r="CF6" s="21">
        <f t="shared" si="9"/>
        <v>150.66</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97.43</v>
      </c>
      <c r="CY6" s="21">
        <f t="shared" ref="CY6:DG6" si="11">IF(CY7="",NA(),CY7)</f>
        <v>97.59</v>
      </c>
      <c r="CZ6" s="21">
        <f t="shared" si="11"/>
        <v>97.64</v>
      </c>
      <c r="DA6" s="21">
        <f t="shared" si="11"/>
        <v>97.64</v>
      </c>
      <c r="DB6" s="21">
        <f t="shared" si="11"/>
        <v>97.77</v>
      </c>
      <c r="DC6" s="21">
        <f t="shared" si="11"/>
        <v>94.45</v>
      </c>
      <c r="DD6" s="21">
        <f t="shared" si="11"/>
        <v>94.58</v>
      </c>
      <c r="DE6" s="21">
        <f t="shared" si="11"/>
        <v>94.56</v>
      </c>
      <c r="DF6" s="21">
        <f t="shared" si="11"/>
        <v>94.75</v>
      </c>
      <c r="DG6" s="21">
        <f t="shared" si="11"/>
        <v>94.92</v>
      </c>
      <c r="DH6" s="20" t="str">
        <f>IF(DH7="","",IF(DH7="-","【-】","【"&amp;SUBSTITUTE(TEXT(DH7,"#,##0.00"),"-","△")&amp;"】"))</f>
        <v>【95.82】</v>
      </c>
      <c r="DI6" s="21">
        <f>IF(DI7="",NA(),DI7)</f>
        <v>35</v>
      </c>
      <c r="DJ6" s="21">
        <f t="shared" ref="DJ6:DR6" si="12">IF(DJ7="",NA(),DJ7)</f>
        <v>36.770000000000003</v>
      </c>
      <c r="DK6" s="21">
        <f t="shared" si="12"/>
        <v>38.4</v>
      </c>
      <c r="DL6" s="21">
        <f t="shared" si="12"/>
        <v>40.17</v>
      </c>
      <c r="DM6" s="21">
        <f t="shared" si="12"/>
        <v>41.88</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3.51</v>
      </c>
      <c r="DU6" s="21">
        <f t="shared" ref="DU6:EC6" si="13">IF(DU7="",NA(),DU7)</f>
        <v>3.88</v>
      </c>
      <c r="DV6" s="21">
        <f t="shared" si="13"/>
        <v>4.41</v>
      </c>
      <c r="DW6" s="21">
        <f t="shared" si="13"/>
        <v>5.39</v>
      </c>
      <c r="DX6" s="21">
        <f t="shared" si="13"/>
        <v>7.14</v>
      </c>
      <c r="DY6" s="21">
        <f t="shared" si="13"/>
        <v>4.8499999999999996</v>
      </c>
      <c r="DZ6" s="21">
        <f t="shared" si="13"/>
        <v>4.95</v>
      </c>
      <c r="EA6" s="21">
        <f t="shared" si="13"/>
        <v>5.64</v>
      </c>
      <c r="EB6" s="21">
        <f t="shared" si="13"/>
        <v>6.43</v>
      </c>
      <c r="EC6" s="21">
        <f t="shared" si="13"/>
        <v>7.75</v>
      </c>
      <c r="ED6" s="20" t="str">
        <f>IF(ED7="","",IF(ED7="-","【-】","【"&amp;SUBSTITUTE(TEXT(ED7,"#,##0.00"),"-","△")&amp;"】"))</f>
        <v>【7.62】</v>
      </c>
      <c r="EE6" s="21">
        <f>IF(EE7="",NA(),EE7)</f>
        <v>0.02</v>
      </c>
      <c r="EF6" s="21">
        <f t="shared" ref="EF6:EN6" si="14">IF(EF7="",NA(),EF7)</f>
        <v>0.01</v>
      </c>
      <c r="EG6" s="21">
        <f t="shared" si="14"/>
        <v>0.01</v>
      </c>
      <c r="EH6" s="21">
        <f t="shared" si="14"/>
        <v>0.04</v>
      </c>
      <c r="EI6" s="21">
        <f t="shared" si="14"/>
        <v>7.0000000000000007E-2</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32018</v>
      </c>
      <c r="D7" s="23">
        <v>46</v>
      </c>
      <c r="E7" s="23">
        <v>17</v>
      </c>
      <c r="F7" s="23">
        <v>1</v>
      </c>
      <c r="G7" s="23">
        <v>0</v>
      </c>
      <c r="H7" s="23" t="s">
        <v>95</v>
      </c>
      <c r="I7" s="23" t="s">
        <v>96</v>
      </c>
      <c r="J7" s="23" t="s">
        <v>97</v>
      </c>
      <c r="K7" s="23" t="s">
        <v>98</v>
      </c>
      <c r="L7" s="23" t="s">
        <v>99</v>
      </c>
      <c r="M7" s="23" t="s">
        <v>100</v>
      </c>
      <c r="N7" s="24" t="s">
        <v>101</v>
      </c>
      <c r="O7" s="24">
        <v>72.290000000000006</v>
      </c>
      <c r="P7" s="24">
        <v>90.12</v>
      </c>
      <c r="Q7" s="24">
        <v>84.48</v>
      </c>
      <c r="R7" s="24">
        <v>2455</v>
      </c>
      <c r="S7" s="24">
        <v>282960</v>
      </c>
      <c r="T7" s="24">
        <v>886.47</v>
      </c>
      <c r="U7" s="24">
        <v>319.2</v>
      </c>
      <c r="V7" s="24">
        <v>253790</v>
      </c>
      <c r="W7" s="24">
        <v>50.57</v>
      </c>
      <c r="X7" s="24">
        <v>5018.59</v>
      </c>
      <c r="Y7" s="24">
        <v>107.72</v>
      </c>
      <c r="Z7" s="24">
        <v>110.09</v>
      </c>
      <c r="AA7" s="24">
        <v>105.45</v>
      </c>
      <c r="AB7" s="24">
        <v>105.01</v>
      </c>
      <c r="AC7" s="24">
        <v>102.11</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91.27</v>
      </c>
      <c r="AV7" s="24">
        <v>113.1</v>
      </c>
      <c r="AW7" s="24">
        <v>133.05000000000001</v>
      </c>
      <c r="AX7" s="24">
        <v>162.55000000000001</v>
      </c>
      <c r="AY7" s="24">
        <v>182.97</v>
      </c>
      <c r="AZ7" s="24">
        <v>72.22</v>
      </c>
      <c r="BA7" s="24">
        <v>73.02</v>
      </c>
      <c r="BB7" s="24">
        <v>72.930000000000007</v>
      </c>
      <c r="BC7" s="24">
        <v>80.08</v>
      </c>
      <c r="BD7" s="24">
        <v>87.33</v>
      </c>
      <c r="BE7" s="24">
        <v>73.44</v>
      </c>
      <c r="BF7" s="24">
        <v>433.06</v>
      </c>
      <c r="BG7" s="24">
        <v>399.96</v>
      </c>
      <c r="BH7" s="24">
        <v>375.84</v>
      </c>
      <c r="BI7" s="24">
        <v>341.51</v>
      </c>
      <c r="BJ7" s="24">
        <v>307.47000000000003</v>
      </c>
      <c r="BK7" s="24">
        <v>730.93</v>
      </c>
      <c r="BL7" s="24">
        <v>708.89</v>
      </c>
      <c r="BM7" s="24">
        <v>730.52</v>
      </c>
      <c r="BN7" s="24">
        <v>672.33</v>
      </c>
      <c r="BO7" s="24">
        <v>668.8</v>
      </c>
      <c r="BP7" s="24">
        <v>652.82000000000005</v>
      </c>
      <c r="BQ7" s="24">
        <v>100.05</v>
      </c>
      <c r="BR7" s="24">
        <v>100.04</v>
      </c>
      <c r="BS7" s="24">
        <v>99.98</v>
      </c>
      <c r="BT7" s="24">
        <v>100.04</v>
      </c>
      <c r="BU7" s="24">
        <v>100.03</v>
      </c>
      <c r="BV7" s="24">
        <v>98.09</v>
      </c>
      <c r="BW7" s="24">
        <v>97.91</v>
      </c>
      <c r="BX7" s="24">
        <v>98.61</v>
      </c>
      <c r="BY7" s="24">
        <v>98.75</v>
      </c>
      <c r="BZ7" s="24">
        <v>98.36</v>
      </c>
      <c r="CA7" s="24">
        <v>97.61</v>
      </c>
      <c r="CB7" s="24">
        <v>153.35</v>
      </c>
      <c r="CC7" s="24">
        <v>152.85</v>
      </c>
      <c r="CD7" s="24">
        <v>149.94</v>
      </c>
      <c r="CE7" s="24">
        <v>150.15</v>
      </c>
      <c r="CF7" s="24">
        <v>150.66</v>
      </c>
      <c r="CG7" s="24">
        <v>146.08000000000001</v>
      </c>
      <c r="CH7" s="24">
        <v>144.11000000000001</v>
      </c>
      <c r="CI7" s="24">
        <v>141.24</v>
      </c>
      <c r="CJ7" s="24">
        <v>142.03</v>
      </c>
      <c r="CK7" s="24">
        <v>142.11000000000001</v>
      </c>
      <c r="CL7" s="24">
        <v>138.29</v>
      </c>
      <c r="CM7" s="24" t="s">
        <v>101</v>
      </c>
      <c r="CN7" s="24" t="s">
        <v>101</v>
      </c>
      <c r="CO7" s="24" t="s">
        <v>101</v>
      </c>
      <c r="CP7" s="24" t="s">
        <v>101</v>
      </c>
      <c r="CQ7" s="24" t="s">
        <v>101</v>
      </c>
      <c r="CR7" s="24">
        <v>61.93</v>
      </c>
      <c r="CS7" s="24">
        <v>61.32</v>
      </c>
      <c r="CT7" s="24">
        <v>61.7</v>
      </c>
      <c r="CU7" s="24">
        <v>63.04</v>
      </c>
      <c r="CV7" s="24">
        <v>60.55</v>
      </c>
      <c r="CW7" s="24">
        <v>59.1</v>
      </c>
      <c r="CX7" s="24">
        <v>97.43</v>
      </c>
      <c r="CY7" s="24">
        <v>97.59</v>
      </c>
      <c r="CZ7" s="24">
        <v>97.64</v>
      </c>
      <c r="DA7" s="24">
        <v>97.64</v>
      </c>
      <c r="DB7" s="24">
        <v>97.77</v>
      </c>
      <c r="DC7" s="24">
        <v>94.45</v>
      </c>
      <c r="DD7" s="24">
        <v>94.58</v>
      </c>
      <c r="DE7" s="24">
        <v>94.56</v>
      </c>
      <c r="DF7" s="24">
        <v>94.75</v>
      </c>
      <c r="DG7" s="24">
        <v>94.92</v>
      </c>
      <c r="DH7" s="24">
        <v>95.82</v>
      </c>
      <c r="DI7" s="24">
        <v>35</v>
      </c>
      <c r="DJ7" s="24">
        <v>36.770000000000003</v>
      </c>
      <c r="DK7" s="24">
        <v>38.4</v>
      </c>
      <c r="DL7" s="24">
        <v>40.17</v>
      </c>
      <c r="DM7" s="24">
        <v>41.88</v>
      </c>
      <c r="DN7" s="24">
        <v>30.45</v>
      </c>
      <c r="DO7" s="24">
        <v>31.01</v>
      </c>
      <c r="DP7" s="24">
        <v>28.87</v>
      </c>
      <c r="DQ7" s="24">
        <v>31.34</v>
      </c>
      <c r="DR7" s="24">
        <v>32.909999999999997</v>
      </c>
      <c r="DS7" s="24">
        <v>39.74</v>
      </c>
      <c r="DT7" s="24">
        <v>3.51</v>
      </c>
      <c r="DU7" s="24">
        <v>3.88</v>
      </c>
      <c r="DV7" s="24">
        <v>4.41</v>
      </c>
      <c r="DW7" s="24">
        <v>5.39</v>
      </c>
      <c r="DX7" s="24">
        <v>7.14</v>
      </c>
      <c r="DY7" s="24">
        <v>4.8499999999999996</v>
      </c>
      <c r="DZ7" s="24">
        <v>4.95</v>
      </c>
      <c r="EA7" s="24">
        <v>5.64</v>
      </c>
      <c r="EB7" s="24">
        <v>6.43</v>
      </c>
      <c r="EC7" s="24">
        <v>7.75</v>
      </c>
      <c r="ED7" s="24">
        <v>7.62</v>
      </c>
      <c r="EE7" s="24">
        <v>0.02</v>
      </c>
      <c r="EF7" s="24">
        <v>0.01</v>
      </c>
      <c r="EG7" s="24">
        <v>0.01</v>
      </c>
      <c r="EH7" s="24">
        <v>0.04</v>
      </c>
      <c r="EI7" s="24">
        <v>7.0000000000000007E-2</v>
      </c>
      <c r="EJ7" s="24">
        <v>0.21</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阿部　愛美</cp:lastModifiedBy>
  <dcterms:created xsi:type="dcterms:W3CDTF">2023-12-12T00:42:25Z</dcterms:created>
  <dcterms:modified xsi:type="dcterms:W3CDTF">2024-01-22T00:48:18Z</dcterms:modified>
  <cp:category>
  </cp:category>
</cp:coreProperties>
</file>