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\\n54fl01\共有\水道事業所\共通\経営比較分析表\R4(R3決算)\報告\"/>
    </mc:Choice>
  </mc:AlternateContent>
  <xr:revisionPtr revIDLastSave="0" documentId="13_ncr:1_{F256D146-8ABD-494F-AFF7-ECEAF172E140}" xr6:coauthVersionLast="40" xr6:coauthVersionMax="40" xr10:uidLastSave="{00000000-0000-0000-0000-000000000000}"/>
  <workbookProtection workbookAlgorithmName="SHA-512" workbookHashValue="aoN9KciSxj86RIhxAksy6iT3RCAEVoj7LlmIm8VgaTKoJ1LO3140R2+SjVD18JPE8nRVV7yNWuOjTHBpOLxnZQ==" workbookSaltValue="d08PD7GAd2JhwwCgsi7DGA==" workbookSpinCount="100000" lockStructure="1"/>
  <bookViews>
    <workbookView xWindow="0" yWindow="0" windowWidth="15360" windowHeight="7635" xr2:uid="{00000000-000D-0000-FFFF-FFFF00000000}"/>
  </bookViews>
  <sheets>
    <sheet name="法非適用_下水道事業" sheetId="4" r:id="rId1"/>
    <sheet name="データ" sheetId="5" state="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6" i="4" s="1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S6" i="5"/>
  <c r="R6" i="5"/>
  <c r="AD10" i="4" s="1"/>
  <c r="Q6" i="5"/>
  <c r="P6" i="5"/>
  <c r="P10" i="4" s="1"/>
  <c r="O6" i="5"/>
  <c r="I10" i="4" s="1"/>
  <c r="N6" i="5"/>
  <c r="B10" i="4" s="1"/>
  <c r="M6" i="5"/>
  <c r="AD8" i="4" s="1"/>
  <c r="L6" i="5"/>
  <c r="K6" i="5"/>
  <c r="J6" i="5"/>
  <c r="I8" i="4" s="1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J86" i="4"/>
  <c r="I86" i="4"/>
  <c r="H86" i="4"/>
  <c r="E86" i="4"/>
  <c r="BB10" i="4"/>
  <c r="AT10" i="4"/>
  <c r="W10" i="4"/>
  <c r="BB8" i="4"/>
  <c r="AT8" i="4"/>
  <c r="AL8" i="4"/>
  <c r="W8" i="4"/>
  <c r="P8" i="4"/>
  <c r="B6" i="4"/>
</calcChain>
</file>

<file path=xl/sharedStrings.xml><?xml version="1.0" encoding="utf-8"?>
<sst xmlns="http://schemas.openxmlformats.org/spreadsheetml/2006/main" count="247" uniqueCount="119">
  <si>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</si>
  <si>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</si>
  <si>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</si>
  <si>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</si>
  <si>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</si>
  <si>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</si>
  <si>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</si>
  <si>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</si>
  <si>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</si>
  <si>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</si>
  <si>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</si>
  <si>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</si>
  <si>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</si>
  <si>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</si>
  <si>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</si>
  <si>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</si>
  <si>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</si>
  <si>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</si>
  <si>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</si>
  <si>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</si>
  <si>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</si>
  <si>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</si>
  <si>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</si>
  <si>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</si>
  <si>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</si>
  <si>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</si>
  <si>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</si>
  <si>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</si>
  <si>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</si>
  <si>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</si>
  <si>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</si>
  <si>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</si>
  <si>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</si>
  <si>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</si>
  <si>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</si>
  <si>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</si>
  <si>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</si>
  <si>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</si>
  <si>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</si>
  <si>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</si>
  <si>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</si>
  <si>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</si>
  <si>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</si>
  <si>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</si>
  <si>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</si>
  <si>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</si>
  <si>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</si>
  <si>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</si>
  <si>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</si>
  <si>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</si>
  <si>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</si>
  <si>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</si>
  <si>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</si>
  <si>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</si>
  <si>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</si>
  <si>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</si>
  <si>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</si>
  <si>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</si>
  <si>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</si>
  <si>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</si>
  <si>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</si>
  <si>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</si>
  <si>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</si>
  <si>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</si>
  <si>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</si>
  <si>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</si>
  <si>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</si>
  <si>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</si>
  <si>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</si>
  <si>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</si>
  <si>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</si>
  <si>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</si>
  <si>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</si>
  <si>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</si>
  <si>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</si>
  <si>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</si>
  <si>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</si>
  <si>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</si>
  <si>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</si>
  <si>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</si>
  <si>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</si>
  <si>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</si>
  <si>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</si>
  <si>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</si>
  <si>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</si>
  <si>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</si>
  <si>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</si>
  <si>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</si>
  <si>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</si>
  <si>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</si>
  <si>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</si>
  <si>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</si>
  <si>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</si>
  <si>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</si>
  <si>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</si>
  <si>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</si>
  <si>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</si>
  <si>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岩手県　洋野町</t>
  </si>
  <si>
    <t>法非適用</t>
  </si>
  <si>
    <t>下水道事業</t>
  </si>
  <si>
    <t>個別排水処理</t>
  </si>
  <si>
    <t>L3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</si>
  <si>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</si>
  <si>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</si>
  <si>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</si>
  <si>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</si>
  <si>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</si>
  <si>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</si>
  <si>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</si>
  <si>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</si>
  <si>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</si>
  <si>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</si>
  <si>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</si>
  <si>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</si>
  <si>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</si>
  <si>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</si>
  <si>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 xml:space="preserve">  浄化槽の躯体の耐用年数は、おおむね30年以上とされています（※最も設置年度が古い浄化槽は平成26年度に設置したもの）。これまで、本事業において設置した浄化槽の躯体更新実績はありません。
　また、浄化槽の内部設備については、浄化槽法に定められた保守点検・清掃・法定検査を適正に行い、機器の予防保全に努めていています。</t>
    <phoneticPr fontId="4"/>
  </si>
  <si>
    <t>　本町の個別排水処理事業は、平成26年度から事業を開始し平成30年度末で計38基の公共設置を行っています。
　なお、町では、令和２年度末をもって、市町村設置型浄化槽整備を中止したところであります。</t>
    <rPh sb="62" eb="64">
      <t>レイワ</t>
    </rPh>
    <rPh sb="65" eb="67">
      <t>ネンド</t>
    </rPh>
    <rPh sb="67" eb="68">
      <t>マツ</t>
    </rPh>
    <phoneticPr fontId="4"/>
  </si>
  <si>
    <t>(1)　収益的収支比率・経費回収率・汚水処理原価
　収益的収支比率は、他会計からの繰入金が増加したことにより若干改善しました。経費回収率及び汚水処理原価についても、使用料収入の増により、若干改善する結果となりました。
　事業中止により使用料収入の増が見込めないことから、各種数値は徐々に悪化していくものと予想されます。
(2)　企業債残高対事業規模比率
　使用料収入に対し当該特別会計で負担するべき企業債残高（借金）がどの程度あるのかを示す本指標は、平成27年度以降０であり、今後も同水準で経過していくものと予想されます。</t>
    <rPh sb="45" eb="47">
      <t>ゾウカ</t>
    </rPh>
    <rPh sb="54" eb="56">
      <t>ジャッカン</t>
    </rPh>
    <rPh sb="56" eb="58">
      <t>カイゼン</t>
    </rPh>
    <rPh sb="226" eb="228">
      <t>ヘイセイ</t>
    </rPh>
    <rPh sb="232" eb="234">
      <t>イコウ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</si>
</sst>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13" fillId="0" borderId="6" xfId="0" applyFont="1" applyBorder="1" applyAlignment="1" applyProtection="1">
      <alignment horizontal="justify" vertical="top" wrapText="1"/>
      <protection locked="0"/>
    </xf>
    <xf numFmtId="0" fontId="13" fillId="0" borderId="0" xfId="0" applyFont="1" applyBorder="1" applyAlignment="1" applyProtection="1">
      <alignment horizontal="justify" vertical="top" wrapText="1"/>
      <protection locked="0"/>
    </xf>
    <xf numFmtId="0" fontId="13" fillId="0" borderId="7" xfId="0" applyFont="1" applyBorder="1" applyAlignment="1" applyProtection="1">
      <alignment horizontal="justify" vertical="top" wrapText="1"/>
      <protection locked="0"/>
    </xf>
    <xf numFmtId="0" fontId="13" fillId="0" borderId="8" xfId="0" applyFont="1" applyBorder="1" applyAlignment="1" applyProtection="1">
      <alignment horizontal="justify" vertical="top" wrapText="1"/>
      <protection locked="0"/>
    </xf>
    <xf numFmtId="0" fontId="13" fillId="0" borderId="1" xfId="0" applyFont="1" applyBorder="1" applyAlignment="1" applyProtection="1">
      <alignment horizontal="justify" vertical="top" wrapText="1"/>
      <protection locked="0"/>
    </xf>
    <xf numFmtId="0" fontId="13" fillId="0" borderId="9" xfId="0" applyFont="1" applyBorder="1" applyAlignment="1" applyProtection="1">
      <alignment horizontal="justify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EC-45E6-B242-FC54F959E3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EC-45E6-B242-FC54F959E3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50</c:v>
                </c:pt>
                <c:pt idx="1">
                  <c:v>53.19</c:v>
                </c:pt>
                <c:pt idx="2">
                  <c:v>63.83</c:v>
                </c:pt>
                <c:pt idx="3">
                  <c:v>61.7</c:v>
                </c:pt>
                <c:pt idx="4">
                  <c:v>61.7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26-4177-BA3A-BF7B276365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49.31</c:v>
                </c:pt>
                <c:pt idx="1">
                  <c:v>47.29</c:v>
                </c:pt>
                <c:pt idx="2">
                  <c:v>54.73</c:v>
                </c:pt>
                <c:pt idx="3">
                  <c:v>56.29</c:v>
                </c:pt>
                <c:pt idx="4">
                  <c:v>59.69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26-4177-BA3A-BF7B276365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C4-4A97-81AB-D1C81FAE49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57.28</c:v>
                </c:pt>
                <c:pt idx="1">
                  <c:v>57.74</c:v>
                </c:pt>
                <c:pt idx="2">
                  <c:v>54.72</c:v>
                </c:pt>
                <c:pt idx="3">
                  <c:v>54.06</c:v>
                </c:pt>
                <c:pt idx="4">
                  <c:v>67.73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C4-4A97-81AB-D1C81FAE49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202.04</c:v>
                </c:pt>
                <c:pt idx="1">
                  <c:v>181.73</c:v>
                </c:pt>
                <c:pt idx="2">
                  <c:v>104.07</c:v>
                </c:pt>
                <c:pt idx="3">
                  <c:v>107.8</c:v>
                </c:pt>
                <c:pt idx="4">
                  <c:v>118.88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6C-4292-AEC2-19B5A17E71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6C-4292-AEC2-19B5A17E71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18-40BE-AE66-D3E8EF9A2F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18-40BE-AE66-D3E8EF9A2F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74-4203-AB69-1B43D9FA64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74-4203-AB69-1B43D9FA64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56-419F-A4C3-54237C9F05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56-419F-A4C3-54237C9F05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02-42F1-B3A3-0E490A1DE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02-42F1-B3A3-0E490A1DE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D6-495F-92B1-BDBB6D44EA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768.3</c:v>
                </c:pt>
                <c:pt idx="1">
                  <c:v>918.36</c:v>
                </c:pt>
                <c:pt idx="2">
                  <c:v>860.05</c:v>
                </c:pt>
                <c:pt idx="3">
                  <c:v>745.86</c:v>
                </c:pt>
                <c:pt idx="4">
                  <c:v>407.37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D6-495F-92B1-BDBB6D44EA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94.25</c:v>
                </c:pt>
                <c:pt idx="1">
                  <c:v>83.32</c:v>
                </c:pt>
                <c:pt idx="2">
                  <c:v>89.93</c:v>
                </c:pt>
                <c:pt idx="3">
                  <c:v>86.35</c:v>
                </c:pt>
                <c:pt idx="4">
                  <c:v>86.91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87-466A-B748-36B86A99D2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53.36</c:v>
                </c:pt>
                <c:pt idx="1">
                  <c:v>50.94</c:v>
                </c:pt>
                <c:pt idx="2">
                  <c:v>44.86</c:v>
                </c:pt>
                <c:pt idx="3">
                  <c:v>38.090000000000003</c:v>
                </c:pt>
                <c:pt idx="4">
                  <c:v>59.67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87-466A-B748-36B86A99D2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134.79</c:v>
                </c:pt>
                <c:pt idx="1">
                  <c:v>152.22</c:v>
                </c:pt>
                <c:pt idx="2">
                  <c:v>141.47</c:v>
                </c:pt>
                <c:pt idx="3">
                  <c:v>149.97</c:v>
                </c:pt>
                <c:pt idx="4">
                  <c:v>149.24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FA-4998-A74E-4320BAD64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347.38</c:v>
                </c:pt>
                <c:pt idx="1">
                  <c:v>371.2</c:v>
                </c:pt>
                <c:pt idx="2">
                  <c:v>496.36</c:v>
                </c:pt>
                <c:pt idx="3">
                  <c:v>609.26</c:v>
                </c:pt>
                <c:pt idx="4">
                  <c:v>406.8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FA-4998-A74E-4320BAD64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【765.05】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【81.92】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【224.12】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【328.76】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AC8" zoomScaleNormal="100" workbookViewId="0">
      <selection activeCell="BK25" sqref="BK25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15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15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8" t="str">
        <f>データ!H6</f>
        <v>岩手県　洋野町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51" t="s">
        <v>1</v>
      </c>
      <c r="C7" s="51"/>
      <c r="D7" s="51"/>
      <c r="E7" s="51"/>
      <c r="F7" s="51"/>
      <c r="G7" s="51"/>
      <c r="H7" s="51"/>
      <c r="I7" s="51" t="s">
        <v>2</v>
      </c>
      <c r="J7" s="51"/>
      <c r="K7" s="51"/>
      <c r="L7" s="51"/>
      <c r="M7" s="51"/>
      <c r="N7" s="51"/>
      <c r="O7" s="51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3"/>
      <c r="AL7" s="51" t="s">
        <v>6</v>
      </c>
      <c r="AM7" s="51"/>
      <c r="AN7" s="51"/>
      <c r="AO7" s="51"/>
      <c r="AP7" s="51"/>
      <c r="AQ7" s="51"/>
      <c r="AR7" s="51"/>
      <c r="AS7" s="51"/>
      <c r="AT7" s="51" t="s">
        <v>7</v>
      </c>
      <c r="AU7" s="51"/>
      <c r="AV7" s="51"/>
      <c r="AW7" s="51"/>
      <c r="AX7" s="51"/>
      <c r="AY7" s="51"/>
      <c r="AZ7" s="51"/>
      <c r="BA7" s="51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15">
      <c r="A8" s="2"/>
      <c r="B8" s="65" t="str">
        <f>データ!I6</f>
        <v>法非適用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個別排水処理</v>
      </c>
      <c r="Q8" s="65"/>
      <c r="R8" s="65"/>
      <c r="S8" s="65"/>
      <c r="T8" s="65"/>
      <c r="U8" s="65"/>
      <c r="V8" s="65"/>
      <c r="W8" s="65" t="str">
        <f>データ!L6</f>
        <v>L3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45">
        <f>データ!S6</f>
        <v>15717</v>
      </c>
      <c r="AM8" s="45"/>
      <c r="AN8" s="45"/>
      <c r="AO8" s="45"/>
      <c r="AP8" s="45"/>
      <c r="AQ8" s="45"/>
      <c r="AR8" s="45"/>
      <c r="AS8" s="45"/>
      <c r="AT8" s="46">
        <f>データ!T6</f>
        <v>302.92</v>
      </c>
      <c r="AU8" s="46"/>
      <c r="AV8" s="46"/>
      <c r="AW8" s="46"/>
      <c r="AX8" s="46"/>
      <c r="AY8" s="46"/>
      <c r="AZ8" s="46"/>
      <c r="BA8" s="46"/>
      <c r="BB8" s="46">
        <f>データ!U6</f>
        <v>51.88</v>
      </c>
      <c r="BC8" s="46"/>
      <c r="BD8" s="46"/>
      <c r="BE8" s="46"/>
      <c r="BF8" s="46"/>
      <c r="BG8" s="46"/>
      <c r="BH8" s="46"/>
      <c r="BI8" s="46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15">
      <c r="A9" s="2"/>
      <c r="B9" s="51" t="s">
        <v>12</v>
      </c>
      <c r="C9" s="51"/>
      <c r="D9" s="51"/>
      <c r="E9" s="51"/>
      <c r="F9" s="51"/>
      <c r="G9" s="51"/>
      <c r="H9" s="51"/>
      <c r="I9" s="51" t="s">
        <v>13</v>
      </c>
      <c r="J9" s="51"/>
      <c r="K9" s="51"/>
      <c r="L9" s="51"/>
      <c r="M9" s="51"/>
      <c r="N9" s="51"/>
      <c r="O9" s="51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51" t="s">
        <v>16</v>
      </c>
      <c r="AE9" s="51"/>
      <c r="AF9" s="51"/>
      <c r="AG9" s="51"/>
      <c r="AH9" s="51"/>
      <c r="AI9" s="51"/>
      <c r="AJ9" s="51"/>
      <c r="AK9" s="3"/>
      <c r="AL9" s="51" t="s">
        <v>17</v>
      </c>
      <c r="AM9" s="51"/>
      <c r="AN9" s="51"/>
      <c r="AO9" s="51"/>
      <c r="AP9" s="51"/>
      <c r="AQ9" s="51"/>
      <c r="AR9" s="51"/>
      <c r="AS9" s="51"/>
      <c r="AT9" s="51" t="s">
        <v>18</v>
      </c>
      <c r="AU9" s="51"/>
      <c r="AV9" s="51"/>
      <c r="AW9" s="51"/>
      <c r="AX9" s="51"/>
      <c r="AY9" s="51"/>
      <c r="AZ9" s="51"/>
      <c r="BA9" s="51"/>
      <c r="BB9" s="51" t="s">
        <v>19</v>
      </c>
      <c r="BC9" s="51"/>
      <c r="BD9" s="51"/>
      <c r="BE9" s="51"/>
      <c r="BF9" s="51"/>
      <c r="BG9" s="51"/>
      <c r="BH9" s="51"/>
      <c r="BI9" s="51"/>
      <c r="BJ9" s="3"/>
      <c r="BK9" s="3"/>
      <c r="BL9" s="52" t="s">
        <v>20</v>
      </c>
      <c r="BM9" s="53"/>
      <c r="BN9" s="54" t="s">
        <v>21</v>
      </c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5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0.9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45">
        <f>データ!R6</f>
        <v>2592</v>
      </c>
      <c r="AE10" s="45"/>
      <c r="AF10" s="45"/>
      <c r="AG10" s="45"/>
      <c r="AH10" s="45"/>
      <c r="AI10" s="45"/>
      <c r="AJ10" s="45"/>
      <c r="AK10" s="2"/>
      <c r="AL10" s="45">
        <f>データ!V6</f>
        <v>141</v>
      </c>
      <c r="AM10" s="45"/>
      <c r="AN10" s="45"/>
      <c r="AO10" s="45"/>
      <c r="AP10" s="45"/>
      <c r="AQ10" s="45"/>
      <c r="AR10" s="45"/>
      <c r="AS10" s="45"/>
      <c r="AT10" s="46">
        <f>データ!W6</f>
        <v>32.549999999999997</v>
      </c>
      <c r="AU10" s="46"/>
      <c r="AV10" s="46"/>
      <c r="AW10" s="46"/>
      <c r="AX10" s="46"/>
      <c r="AY10" s="46"/>
      <c r="AZ10" s="46"/>
      <c r="BA10" s="46"/>
      <c r="BB10" s="46">
        <f>データ!X6</f>
        <v>4.33</v>
      </c>
      <c r="BC10" s="46"/>
      <c r="BD10" s="46"/>
      <c r="BE10" s="46"/>
      <c r="BF10" s="46"/>
      <c r="BG10" s="46"/>
      <c r="BH10" s="46"/>
      <c r="BI10" s="46"/>
      <c r="BJ10" s="2"/>
      <c r="BK10" s="2"/>
      <c r="BL10" s="47" t="s">
        <v>22</v>
      </c>
      <c r="BM10" s="48"/>
      <c r="BN10" s="49" t="s">
        <v>23</v>
      </c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50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118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116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117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【765.05】</v>
      </c>
      <c r="I86" s="12" t="str">
        <f>データ!CA6</f>
        <v>【48.97】</v>
      </c>
      <c r="J86" s="12" t="str">
        <f>データ!CL6</f>
        <v>【328.76】</v>
      </c>
      <c r="K86" s="12" t="str">
        <f>データ!CW6</f>
        <v>【224.12】</v>
      </c>
      <c r="L86" s="12" t="str">
        <f>データ!DH6</f>
        <v>【81.92】</v>
      </c>
      <c r="M86" s="12" t="s">
        <v>43</v>
      </c>
      <c r="N86" s="12" t="s">
        <v>43</v>
      </c>
      <c r="O86" s="12" t="str">
        <f>データ!EO6</f>
        <v>【-】</v>
      </c>
    </row>
  </sheetData>
  <sheetProtection algorithmName="SHA-512" hashValue="P+2zoni0zEb6QddNCbR1Yr4VJ6zr5dIbn4/Ks927kyJG/r8AkDNBym77Ruff+KPLh3omr5MRMCyc+OFz5d6iiw==" saltValue="kZe6/Y2QTgYFYiHXuKpfhQ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AL10:AS10"/>
    <mergeCell ref="AT10:BA10"/>
    <mergeCell ref="BB10:BI10"/>
    <mergeCell ref="BL10:BM10"/>
    <mergeCell ref="BN10:BY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45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46</v>
      </c>
      <c r="B3" s="15" t="s">
        <v>47</v>
      </c>
      <c r="C3" s="15" t="s">
        <v>48</v>
      </c>
      <c r="D3" s="15" t="s">
        <v>49</v>
      </c>
      <c r="E3" s="15" t="s">
        <v>50</v>
      </c>
      <c r="F3" s="15" t="s">
        <v>51</v>
      </c>
      <c r="G3" s="15" t="s">
        <v>52</v>
      </c>
      <c r="H3" s="73" t="s">
        <v>53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54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55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56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57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58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59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60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61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62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63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64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65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66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67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68</v>
      </c>
      <c r="B5" s="17"/>
      <c r="C5" s="17"/>
      <c r="D5" s="17"/>
      <c r="E5" s="17"/>
      <c r="F5" s="17"/>
      <c r="G5" s="17"/>
      <c r="H5" s="18" t="s">
        <v>69</v>
      </c>
      <c r="I5" s="18" t="s">
        <v>70</v>
      </c>
      <c r="J5" s="18" t="s">
        <v>71</v>
      </c>
      <c r="K5" s="18" t="s">
        <v>72</v>
      </c>
      <c r="L5" s="18" t="s">
        <v>73</v>
      </c>
      <c r="M5" s="18" t="s">
        <v>5</v>
      </c>
      <c r="N5" s="18" t="s">
        <v>74</v>
      </c>
      <c r="O5" s="18" t="s">
        <v>75</v>
      </c>
      <c r="P5" s="18" t="s">
        <v>76</v>
      </c>
      <c r="Q5" s="18" t="s">
        <v>77</v>
      </c>
      <c r="R5" s="18" t="s">
        <v>78</v>
      </c>
      <c r="S5" s="18" t="s">
        <v>79</v>
      </c>
      <c r="T5" s="18" t="s">
        <v>80</v>
      </c>
      <c r="U5" s="18" t="s">
        <v>81</v>
      </c>
      <c r="V5" s="18" t="s">
        <v>82</v>
      </c>
      <c r="W5" s="18" t="s">
        <v>83</v>
      </c>
      <c r="X5" s="18" t="s">
        <v>84</v>
      </c>
      <c r="Y5" s="18" t="s">
        <v>85</v>
      </c>
      <c r="Z5" s="18" t="s">
        <v>86</v>
      </c>
      <c r="AA5" s="18" t="s">
        <v>87</v>
      </c>
      <c r="AB5" s="18" t="s">
        <v>88</v>
      </c>
      <c r="AC5" s="18" t="s">
        <v>89</v>
      </c>
      <c r="AD5" s="18" t="s">
        <v>90</v>
      </c>
      <c r="AE5" s="18" t="s">
        <v>91</v>
      </c>
      <c r="AF5" s="18" t="s">
        <v>92</v>
      </c>
      <c r="AG5" s="18" t="s">
        <v>93</v>
      </c>
      <c r="AH5" s="18" t="s">
        <v>94</v>
      </c>
      <c r="AI5" s="18" t="s">
        <v>31</v>
      </c>
      <c r="AJ5" s="18" t="s">
        <v>85</v>
      </c>
      <c r="AK5" s="18" t="s">
        <v>86</v>
      </c>
      <c r="AL5" s="18" t="s">
        <v>87</v>
      </c>
      <c r="AM5" s="18" t="s">
        <v>88</v>
      </c>
      <c r="AN5" s="18" t="s">
        <v>89</v>
      </c>
      <c r="AO5" s="18" t="s">
        <v>90</v>
      </c>
      <c r="AP5" s="18" t="s">
        <v>91</v>
      </c>
      <c r="AQ5" s="18" t="s">
        <v>92</v>
      </c>
      <c r="AR5" s="18" t="s">
        <v>93</v>
      </c>
      <c r="AS5" s="18" t="s">
        <v>94</v>
      </c>
      <c r="AT5" s="18" t="s">
        <v>95</v>
      </c>
      <c r="AU5" s="18" t="s">
        <v>85</v>
      </c>
      <c r="AV5" s="18" t="s">
        <v>86</v>
      </c>
      <c r="AW5" s="18" t="s">
        <v>87</v>
      </c>
      <c r="AX5" s="18" t="s">
        <v>88</v>
      </c>
      <c r="AY5" s="18" t="s">
        <v>89</v>
      </c>
      <c r="AZ5" s="18" t="s">
        <v>90</v>
      </c>
      <c r="BA5" s="18" t="s">
        <v>91</v>
      </c>
      <c r="BB5" s="18" t="s">
        <v>92</v>
      </c>
      <c r="BC5" s="18" t="s">
        <v>93</v>
      </c>
      <c r="BD5" s="18" t="s">
        <v>94</v>
      </c>
      <c r="BE5" s="18" t="s">
        <v>95</v>
      </c>
      <c r="BF5" s="18" t="s">
        <v>85</v>
      </c>
      <c r="BG5" s="18" t="s">
        <v>86</v>
      </c>
      <c r="BH5" s="18" t="s">
        <v>87</v>
      </c>
      <c r="BI5" s="18" t="s">
        <v>88</v>
      </c>
      <c r="BJ5" s="18" t="s">
        <v>89</v>
      </c>
      <c r="BK5" s="18" t="s">
        <v>90</v>
      </c>
      <c r="BL5" s="18" t="s">
        <v>91</v>
      </c>
      <c r="BM5" s="18" t="s">
        <v>92</v>
      </c>
      <c r="BN5" s="18" t="s">
        <v>93</v>
      </c>
      <c r="BO5" s="18" t="s">
        <v>94</v>
      </c>
      <c r="BP5" s="18" t="s">
        <v>95</v>
      </c>
      <c r="BQ5" s="18" t="s">
        <v>85</v>
      </c>
      <c r="BR5" s="18" t="s">
        <v>86</v>
      </c>
      <c r="BS5" s="18" t="s">
        <v>87</v>
      </c>
      <c r="BT5" s="18" t="s">
        <v>88</v>
      </c>
      <c r="BU5" s="18" t="s">
        <v>89</v>
      </c>
      <c r="BV5" s="18" t="s">
        <v>90</v>
      </c>
      <c r="BW5" s="18" t="s">
        <v>91</v>
      </c>
      <c r="BX5" s="18" t="s">
        <v>92</v>
      </c>
      <c r="BY5" s="18" t="s">
        <v>93</v>
      </c>
      <c r="BZ5" s="18" t="s">
        <v>94</v>
      </c>
      <c r="CA5" s="18" t="s">
        <v>95</v>
      </c>
      <c r="CB5" s="18" t="s">
        <v>85</v>
      </c>
      <c r="CC5" s="18" t="s">
        <v>86</v>
      </c>
      <c r="CD5" s="18" t="s">
        <v>87</v>
      </c>
      <c r="CE5" s="18" t="s">
        <v>88</v>
      </c>
      <c r="CF5" s="18" t="s">
        <v>89</v>
      </c>
      <c r="CG5" s="18" t="s">
        <v>90</v>
      </c>
      <c r="CH5" s="18" t="s">
        <v>91</v>
      </c>
      <c r="CI5" s="18" t="s">
        <v>92</v>
      </c>
      <c r="CJ5" s="18" t="s">
        <v>93</v>
      </c>
      <c r="CK5" s="18" t="s">
        <v>94</v>
      </c>
      <c r="CL5" s="18" t="s">
        <v>95</v>
      </c>
      <c r="CM5" s="18" t="s">
        <v>85</v>
      </c>
      <c r="CN5" s="18" t="s">
        <v>86</v>
      </c>
      <c r="CO5" s="18" t="s">
        <v>87</v>
      </c>
      <c r="CP5" s="18" t="s">
        <v>88</v>
      </c>
      <c r="CQ5" s="18" t="s">
        <v>89</v>
      </c>
      <c r="CR5" s="18" t="s">
        <v>90</v>
      </c>
      <c r="CS5" s="18" t="s">
        <v>91</v>
      </c>
      <c r="CT5" s="18" t="s">
        <v>92</v>
      </c>
      <c r="CU5" s="18" t="s">
        <v>93</v>
      </c>
      <c r="CV5" s="18" t="s">
        <v>94</v>
      </c>
      <c r="CW5" s="18" t="s">
        <v>95</v>
      </c>
      <c r="CX5" s="18" t="s">
        <v>85</v>
      </c>
      <c r="CY5" s="18" t="s">
        <v>86</v>
      </c>
      <c r="CZ5" s="18" t="s">
        <v>87</v>
      </c>
      <c r="DA5" s="18" t="s">
        <v>88</v>
      </c>
      <c r="DB5" s="18" t="s">
        <v>89</v>
      </c>
      <c r="DC5" s="18" t="s">
        <v>90</v>
      </c>
      <c r="DD5" s="18" t="s">
        <v>91</v>
      </c>
      <c r="DE5" s="18" t="s">
        <v>92</v>
      </c>
      <c r="DF5" s="18" t="s">
        <v>93</v>
      </c>
      <c r="DG5" s="18" t="s">
        <v>94</v>
      </c>
      <c r="DH5" s="18" t="s">
        <v>95</v>
      </c>
      <c r="DI5" s="18" t="s">
        <v>85</v>
      </c>
      <c r="DJ5" s="18" t="s">
        <v>86</v>
      </c>
      <c r="DK5" s="18" t="s">
        <v>87</v>
      </c>
      <c r="DL5" s="18" t="s">
        <v>88</v>
      </c>
      <c r="DM5" s="18" t="s">
        <v>89</v>
      </c>
      <c r="DN5" s="18" t="s">
        <v>90</v>
      </c>
      <c r="DO5" s="18" t="s">
        <v>91</v>
      </c>
      <c r="DP5" s="18" t="s">
        <v>92</v>
      </c>
      <c r="DQ5" s="18" t="s">
        <v>93</v>
      </c>
      <c r="DR5" s="18" t="s">
        <v>94</v>
      </c>
      <c r="DS5" s="18" t="s">
        <v>95</v>
      </c>
      <c r="DT5" s="18" t="s">
        <v>85</v>
      </c>
      <c r="DU5" s="18" t="s">
        <v>86</v>
      </c>
      <c r="DV5" s="18" t="s">
        <v>87</v>
      </c>
      <c r="DW5" s="18" t="s">
        <v>88</v>
      </c>
      <c r="DX5" s="18" t="s">
        <v>89</v>
      </c>
      <c r="DY5" s="18" t="s">
        <v>90</v>
      </c>
      <c r="DZ5" s="18" t="s">
        <v>91</v>
      </c>
      <c r="EA5" s="18" t="s">
        <v>92</v>
      </c>
      <c r="EB5" s="18" t="s">
        <v>93</v>
      </c>
      <c r="EC5" s="18" t="s">
        <v>94</v>
      </c>
      <c r="ED5" s="18" t="s">
        <v>95</v>
      </c>
      <c r="EE5" s="18" t="s">
        <v>85</v>
      </c>
      <c r="EF5" s="18" t="s">
        <v>86</v>
      </c>
      <c r="EG5" s="18" t="s">
        <v>87</v>
      </c>
      <c r="EH5" s="18" t="s">
        <v>88</v>
      </c>
      <c r="EI5" s="18" t="s">
        <v>89</v>
      </c>
      <c r="EJ5" s="18" t="s">
        <v>90</v>
      </c>
      <c r="EK5" s="18" t="s">
        <v>91</v>
      </c>
      <c r="EL5" s="18" t="s">
        <v>92</v>
      </c>
      <c r="EM5" s="18" t="s">
        <v>93</v>
      </c>
      <c r="EN5" s="18" t="s">
        <v>94</v>
      </c>
      <c r="EO5" s="18" t="s">
        <v>95</v>
      </c>
    </row>
    <row r="6" spans="1:145" s="22" customFormat="1" x14ac:dyDescent="0.15">
      <c r="A6" s="14" t="s">
        <v>96</v>
      </c>
      <c r="B6" s="19">
        <f>B7</f>
        <v>2021</v>
      </c>
      <c r="C6" s="19">
        <f t="shared" ref="C6:X6" si="3">C7</f>
        <v>35076</v>
      </c>
      <c r="D6" s="19">
        <f t="shared" si="3"/>
        <v>47</v>
      </c>
      <c r="E6" s="19">
        <f t="shared" si="3"/>
        <v>18</v>
      </c>
      <c r="F6" s="19">
        <f t="shared" si="3"/>
        <v>1</v>
      </c>
      <c r="G6" s="19">
        <f t="shared" si="3"/>
        <v>0</v>
      </c>
      <c r="H6" s="19" t="str">
        <f t="shared" si="3"/>
        <v>岩手県　洋野町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個別排水処理</v>
      </c>
      <c r="L6" s="19" t="str">
        <f t="shared" si="3"/>
        <v>L3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0.9</v>
      </c>
      <c r="Q6" s="20">
        <f t="shared" si="3"/>
        <v>100</v>
      </c>
      <c r="R6" s="20">
        <f t="shared" si="3"/>
        <v>2592</v>
      </c>
      <c r="S6" s="20">
        <f t="shared" si="3"/>
        <v>15717</v>
      </c>
      <c r="T6" s="20">
        <f t="shared" si="3"/>
        <v>302.92</v>
      </c>
      <c r="U6" s="20">
        <f t="shared" si="3"/>
        <v>51.88</v>
      </c>
      <c r="V6" s="20">
        <f t="shared" si="3"/>
        <v>141</v>
      </c>
      <c r="W6" s="20">
        <f t="shared" si="3"/>
        <v>32.549999999999997</v>
      </c>
      <c r="X6" s="20">
        <f t="shared" si="3"/>
        <v>4.33</v>
      </c>
      <c r="Y6" s="21">
        <f>IF(Y7="",NA(),Y7)</f>
        <v>202.04</v>
      </c>
      <c r="Z6" s="21">
        <f t="shared" ref="Z6:AH6" si="4">IF(Z7="",NA(),Z7)</f>
        <v>181.73</v>
      </c>
      <c r="AA6" s="21">
        <f t="shared" si="4"/>
        <v>104.07</v>
      </c>
      <c r="AB6" s="21">
        <f t="shared" si="4"/>
        <v>107.8</v>
      </c>
      <c r="AC6" s="21">
        <f t="shared" si="4"/>
        <v>118.88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0">
        <f>IF(BF7="",NA(),BF7)</f>
        <v>0</v>
      </c>
      <c r="BG6" s="20">
        <f t="shared" ref="BG6:BO6" si="7">IF(BG7="",NA(),BG7)</f>
        <v>0</v>
      </c>
      <c r="BH6" s="20">
        <f t="shared" si="7"/>
        <v>0</v>
      </c>
      <c r="BI6" s="20">
        <f t="shared" si="7"/>
        <v>0</v>
      </c>
      <c r="BJ6" s="20">
        <f t="shared" si="7"/>
        <v>0</v>
      </c>
      <c r="BK6" s="21">
        <f t="shared" si="7"/>
        <v>768.3</v>
      </c>
      <c r="BL6" s="21">
        <f t="shared" si="7"/>
        <v>918.36</v>
      </c>
      <c r="BM6" s="21">
        <f t="shared" si="7"/>
        <v>860.05</v>
      </c>
      <c r="BN6" s="21">
        <f t="shared" si="7"/>
        <v>745.86</v>
      </c>
      <c r="BO6" s="21">
        <f t="shared" si="7"/>
        <v>407.37</v>
      </c>
      <c r="BP6" s="20" t="str">
        <f>IF(BP7="","",IF(BP7="-","【-】","【"&amp;SUBSTITUTE(TEXT(BP7,"#,##0.00"),"-","△")&amp;"】"))</f>
        <v>【765.05】</v>
      </c>
      <c r="BQ6" s="21">
        <f>IF(BQ7="",NA(),BQ7)</f>
        <v>94.25</v>
      </c>
      <c r="BR6" s="21">
        <f t="shared" ref="BR6:BZ6" si="8">IF(BR7="",NA(),BR7)</f>
        <v>83.32</v>
      </c>
      <c r="BS6" s="21">
        <f t="shared" si="8"/>
        <v>89.93</v>
      </c>
      <c r="BT6" s="21">
        <f t="shared" si="8"/>
        <v>86.35</v>
      </c>
      <c r="BU6" s="21">
        <f t="shared" si="8"/>
        <v>86.91</v>
      </c>
      <c r="BV6" s="21">
        <f t="shared" si="8"/>
        <v>53.36</v>
      </c>
      <c r="BW6" s="21">
        <f t="shared" si="8"/>
        <v>50.94</v>
      </c>
      <c r="BX6" s="21">
        <f t="shared" si="8"/>
        <v>44.86</v>
      </c>
      <c r="BY6" s="21">
        <f t="shared" si="8"/>
        <v>38.090000000000003</v>
      </c>
      <c r="BZ6" s="21">
        <f t="shared" si="8"/>
        <v>59.67</v>
      </c>
      <c r="CA6" s="20" t="str">
        <f>IF(CA7="","",IF(CA7="-","【-】","【"&amp;SUBSTITUTE(TEXT(CA7,"#,##0.00"),"-","△")&amp;"】"))</f>
        <v>【48.97】</v>
      </c>
      <c r="CB6" s="21">
        <f>IF(CB7="",NA(),CB7)</f>
        <v>134.79</v>
      </c>
      <c r="CC6" s="21">
        <f t="shared" ref="CC6:CK6" si="9">IF(CC7="",NA(),CC7)</f>
        <v>152.22</v>
      </c>
      <c r="CD6" s="21">
        <f t="shared" si="9"/>
        <v>141.47</v>
      </c>
      <c r="CE6" s="21">
        <f t="shared" si="9"/>
        <v>149.97</v>
      </c>
      <c r="CF6" s="21">
        <f t="shared" si="9"/>
        <v>149.24</v>
      </c>
      <c r="CG6" s="21">
        <f t="shared" si="9"/>
        <v>347.38</v>
      </c>
      <c r="CH6" s="21">
        <f t="shared" si="9"/>
        <v>371.2</v>
      </c>
      <c r="CI6" s="21">
        <f t="shared" si="9"/>
        <v>496.36</v>
      </c>
      <c r="CJ6" s="21">
        <f t="shared" si="9"/>
        <v>609.26</v>
      </c>
      <c r="CK6" s="21">
        <f t="shared" si="9"/>
        <v>406.8</v>
      </c>
      <c r="CL6" s="20" t="str">
        <f>IF(CL7="","",IF(CL7="-","【-】","【"&amp;SUBSTITUTE(TEXT(CL7,"#,##0.00"),"-","△")&amp;"】"))</f>
        <v>【328.76】</v>
      </c>
      <c r="CM6" s="21">
        <f>IF(CM7="",NA(),CM7)</f>
        <v>50</v>
      </c>
      <c r="CN6" s="21">
        <f t="shared" ref="CN6:CV6" si="10">IF(CN7="",NA(),CN7)</f>
        <v>53.19</v>
      </c>
      <c r="CO6" s="21">
        <f t="shared" si="10"/>
        <v>63.83</v>
      </c>
      <c r="CP6" s="21">
        <f t="shared" si="10"/>
        <v>61.7</v>
      </c>
      <c r="CQ6" s="21">
        <f t="shared" si="10"/>
        <v>61.7</v>
      </c>
      <c r="CR6" s="21">
        <f t="shared" si="10"/>
        <v>49.31</v>
      </c>
      <c r="CS6" s="21">
        <f t="shared" si="10"/>
        <v>47.29</v>
      </c>
      <c r="CT6" s="21">
        <f t="shared" si="10"/>
        <v>54.73</v>
      </c>
      <c r="CU6" s="21">
        <f t="shared" si="10"/>
        <v>56.29</v>
      </c>
      <c r="CV6" s="21">
        <f t="shared" si="10"/>
        <v>59.69</v>
      </c>
      <c r="CW6" s="20" t="str">
        <f>IF(CW7="","",IF(CW7="-","【-】","【"&amp;SUBSTITUTE(TEXT(CW7,"#,##0.00"),"-","△")&amp;"】"))</f>
        <v>【224.12】</v>
      </c>
      <c r="CX6" s="21">
        <f>IF(CX7="",NA(),CX7)</f>
        <v>100</v>
      </c>
      <c r="CY6" s="21">
        <f t="shared" ref="CY6:DG6" si="11">IF(CY7="",NA(),CY7)</f>
        <v>100</v>
      </c>
      <c r="CZ6" s="21">
        <f t="shared" si="11"/>
        <v>100</v>
      </c>
      <c r="DA6" s="21">
        <f t="shared" si="11"/>
        <v>100</v>
      </c>
      <c r="DB6" s="21">
        <f t="shared" si="11"/>
        <v>100</v>
      </c>
      <c r="DC6" s="21">
        <f t="shared" si="11"/>
        <v>57.28</v>
      </c>
      <c r="DD6" s="21">
        <f t="shared" si="11"/>
        <v>57.74</v>
      </c>
      <c r="DE6" s="21">
        <f t="shared" si="11"/>
        <v>54.72</v>
      </c>
      <c r="DF6" s="21">
        <f t="shared" si="11"/>
        <v>54.06</v>
      </c>
      <c r="DG6" s="21">
        <f t="shared" si="11"/>
        <v>67.73</v>
      </c>
      <c r="DH6" s="20" t="str">
        <f>IF(DH7="","",IF(DH7="-","【-】","【"&amp;SUBSTITUTE(TEXT(DH7,"#,##0.00"),"-","△")&amp;"】"))</f>
        <v>【81.92】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1" t="str">
        <f t="shared" si="14"/>
        <v>-</v>
      </c>
      <c r="EI6" s="21" t="str">
        <f t="shared" si="14"/>
        <v>-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 t="str">
        <f t="shared" si="14"/>
        <v>-</v>
      </c>
      <c r="EN6" s="21" t="str">
        <f t="shared" si="14"/>
        <v>-</v>
      </c>
      <c r="EO6" s="20" t="str">
        <f>IF(EO7="","",IF(EO7="-","【-】","【"&amp;SUBSTITUTE(TEXT(EO7,"#,##0.00"),"-","△")&amp;"】"))</f>
        <v>【-】</v>
      </c>
    </row>
    <row r="7" spans="1:145" s="22" customFormat="1" x14ac:dyDescent="0.15">
      <c r="A7" s="14"/>
      <c r="B7" s="23">
        <v>2021</v>
      </c>
      <c r="C7" s="23">
        <v>35076</v>
      </c>
      <c r="D7" s="23">
        <v>47</v>
      </c>
      <c r="E7" s="23">
        <v>18</v>
      </c>
      <c r="F7" s="23">
        <v>1</v>
      </c>
      <c r="G7" s="23">
        <v>0</v>
      </c>
      <c r="H7" s="23" t="s">
        <v>97</v>
      </c>
      <c r="I7" s="23" t="s">
        <v>98</v>
      </c>
      <c r="J7" s="23" t="s">
        <v>99</v>
      </c>
      <c r="K7" s="23" t="s">
        <v>100</v>
      </c>
      <c r="L7" s="23" t="s">
        <v>101</v>
      </c>
      <c r="M7" s="23" t="s">
        <v>102</v>
      </c>
      <c r="N7" s="24" t="s">
        <v>103</v>
      </c>
      <c r="O7" s="24" t="s">
        <v>104</v>
      </c>
      <c r="P7" s="24">
        <v>0.9</v>
      </c>
      <c r="Q7" s="24">
        <v>100</v>
      </c>
      <c r="R7" s="24">
        <v>2592</v>
      </c>
      <c r="S7" s="24">
        <v>15717</v>
      </c>
      <c r="T7" s="24">
        <v>302.92</v>
      </c>
      <c r="U7" s="24">
        <v>51.88</v>
      </c>
      <c r="V7" s="24">
        <v>141</v>
      </c>
      <c r="W7" s="24">
        <v>32.549999999999997</v>
      </c>
      <c r="X7" s="24">
        <v>4.33</v>
      </c>
      <c r="Y7" s="24">
        <v>202.04</v>
      </c>
      <c r="Z7" s="24">
        <v>181.73</v>
      </c>
      <c r="AA7" s="24">
        <v>104.07</v>
      </c>
      <c r="AB7" s="24">
        <v>107.8</v>
      </c>
      <c r="AC7" s="24">
        <v>118.88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0</v>
      </c>
      <c r="BG7" s="24">
        <v>0</v>
      </c>
      <c r="BH7" s="24">
        <v>0</v>
      </c>
      <c r="BI7" s="24">
        <v>0</v>
      </c>
      <c r="BJ7" s="24">
        <v>0</v>
      </c>
      <c r="BK7" s="24">
        <v>768.3</v>
      </c>
      <c r="BL7" s="24">
        <v>918.36</v>
      </c>
      <c r="BM7" s="24">
        <v>860.05</v>
      </c>
      <c r="BN7" s="24">
        <v>745.86</v>
      </c>
      <c r="BO7" s="24">
        <v>407.37</v>
      </c>
      <c r="BP7" s="24">
        <v>765.05</v>
      </c>
      <c r="BQ7" s="24">
        <v>94.25</v>
      </c>
      <c r="BR7" s="24">
        <v>83.32</v>
      </c>
      <c r="BS7" s="24">
        <v>89.93</v>
      </c>
      <c r="BT7" s="24">
        <v>86.35</v>
      </c>
      <c r="BU7" s="24">
        <v>86.91</v>
      </c>
      <c r="BV7" s="24">
        <v>53.36</v>
      </c>
      <c r="BW7" s="24">
        <v>50.94</v>
      </c>
      <c r="BX7" s="24">
        <v>44.86</v>
      </c>
      <c r="BY7" s="24">
        <v>38.090000000000003</v>
      </c>
      <c r="BZ7" s="24">
        <v>59.67</v>
      </c>
      <c r="CA7" s="24">
        <v>48.97</v>
      </c>
      <c r="CB7" s="24">
        <v>134.79</v>
      </c>
      <c r="CC7" s="24">
        <v>152.22</v>
      </c>
      <c r="CD7" s="24">
        <v>141.47</v>
      </c>
      <c r="CE7" s="24">
        <v>149.97</v>
      </c>
      <c r="CF7" s="24">
        <v>149.24</v>
      </c>
      <c r="CG7" s="24">
        <v>347.38</v>
      </c>
      <c r="CH7" s="24">
        <v>371.2</v>
      </c>
      <c r="CI7" s="24">
        <v>496.36</v>
      </c>
      <c r="CJ7" s="24">
        <v>609.26</v>
      </c>
      <c r="CK7" s="24">
        <v>406.8</v>
      </c>
      <c r="CL7" s="24">
        <v>328.76</v>
      </c>
      <c r="CM7" s="24">
        <v>50</v>
      </c>
      <c r="CN7" s="24">
        <v>53.19</v>
      </c>
      <c r="CO7" s="24">
        <v>63.83</v>
      </c>
      <c r="CP7" s="24">
        <v>61.7</v>
      </c>
      <c r="CQ7" s="24">
        <v>61.7</v>
      </c>
      <c r="CR7" s="24">
        <v>49.31</v>
      </c>
      <c r="CS7" s="24">
        <v>47.29</v>
      </c>
      <c r="CT7" s="24">
        <v>54.73</v>
      </c>
      <c r="CU7" s="24">
        <v>56.29</v>
      </c>
      <c r="CV7" s="24">
        <v>59.69</v>
      </c>
      <c r="CW7" s="24">
        <v>224.12</v>
      </c>
      <c r="CX7" s="24">
        <v>100</v>
      </c>
      <c r="CY7" s="24">
        <v>100</v>
      </c>
      <c r="CZ7" s="24">
        <v>100</v>
      </c>
      <c r="DA7" s="24">
        <v>100</v>
      </c>
      <c r="DB7" s="24">
        <v>100</v>
      </c>
      <c r="DC7" s="24">
        <v>57.28</v>
      </c>
      <c r="DD7" s="24">
        <v>57.74</v>
      </c>
      <c r="DE7" s="24">
        <v>54.72</v>
      </c>
      <c r="DF7" s="24">
        <v>54.06</v>
      </c>
      <c r="DG7" s="24">
        <v>67.73</v>
      </c>
      <c r="DH7" s="24">
        <v>81.92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 t="s">
        <v>103</v>
      </c>
      <c r="EF7" s="24" t="s">
        <v>103</v>
      </c>
      <c r="EG7" s="24" t="s">
        <v>103</v>
      </c>
      <c r="EH7" s="24" t="s">
        <v>103</v>
      </c>
      <c r="EI7" s="24" t="s">
        <v>103</v>
      </c>
      <c r="EJ7" s="24" t="s">
        <v>103</v>
      </c>
      <c r="EK7" s="24" t="s">
        <v>103</v>
      </c>
      <c r="EL7" s="24" t="s">
        <v>103</v>
      </c>
      <c r="EM7" s="24" t="s">
        <v>103</v>
      </c>
      <c r="EN7" s="24" t="s">
        <v>103</v>
      </c>
      <c r="EO7" s="24" t="s">
        <v>103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105</v>
      </c>
      <c r="C9" s="26" t="s">
        <v>106</v>
      </c>
      <c r="D9" s="26" t="s">
        <v>107</v>
      </c>
      <c r="E9" s="26" t="s">
        <v>108</v>
      </c>
      <c r="F9" s="26" t="s">
        <v>109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47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110</v>
      </c>
    </row>
    <row r="12" spans="1:145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111</v>
      </c>
    </row>
    <row r="13" spans="1:145" x14ac:dyDescent="0.15">
      <c r="B13" t="s">
        <v>112</v>
      </c>
      <c r="C13" t="s">
        <v>112</v>
      </c>
      <c r="D13" t="s">
        <v>113</v>
      </c>
      <c r="E13" t="s">
        <v>113</v>
      </c>
      <c r="F13" t="s">
        <v>114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2023-01-24T00:53:44Z</cp:lastPrinted>
  <dcterms:created xsi:type="dcterms:W3CDTF">2022-12-01T02:09:53Z</dcterms:created>
  <dcterms:modified xsi:type="dcterms:W3CDTF">2023-01-24T00:55:07Z</dcterms:modified>
  <cp:category/>
</cp:coreProperties>
</file>