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lg.vill.noda.iwate.jp\99共有\地域整備課\下水班\☆南川正ｋｉｎｇ☆\下水道担当\下水道\●決算統計\経営比較分析表\R4経営比較分析表\"/>
    </mc:Choice>
  </mc:AlternateContent>
  <workbookProtection workbookAlgorithmName="SHA-512" workbookHashValue="bbbMTXlS3VnUvVl4MRarBkjZHk+Es/Uc08wIxDbGe9h2J5KELYJDmGQslnk9sL1jNb0dZpwMOpU74uotAxYK4A==" workbookSaltValue="E1a6rBGdxfiw7M2cLIpIv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<sst xmlns="http://schemas.openxmlformats.org/spreadsheetml/2006/main" count="236" uniqueCount="119">
  <si>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</si>
  <si>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</si>
  <si>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</si>
  <si>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</si>
  <si>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</si>
  <si>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</si>
  <si>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</si>
  <si>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</si>
  <si>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</si>
  <si>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</si>
  <si>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</si>
  <si>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</si>
  <si>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</si>
  <si>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</si>
  <si>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</si>
  <si>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</si>
  <si>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</si>
  <si>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</si>
  <si>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</si>
  <si>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</si>
  <si>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</si>
  <si>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</si>
  <si>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</si>
  <si>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</si>
  <si>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</si>
  <si>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</si>
  <si>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</si>
  <si>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</si>
  <si>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</si>
  <si>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</si>
  <si>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</si>
  <si>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</si>
  <si>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</si>
  <si>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</si>
  <si>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</si>
  <si>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</si>
  <si>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</si>
  <si>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</si>
  <si>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</si>
  <si>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</si>
  <si>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</si>
  <si>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</si>
  <si>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</si>
  <si>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</si>
  <si>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</si>
  <si>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</si>
  <si>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</si>
  <si>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</si>
  <si>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</si>
  <si>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</si>
  <si>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</si>
  <si>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</si>
  <si>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</si>
  <si>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</si>
  <si>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</si>
  <si>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</si>
  <si>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</si>
  <si>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</si>
  <si>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</si>
  <si>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</si>
  <si>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</si>
  <si>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</si>
  <si>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</si>
  <si>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</si>
  <si>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</si>
  <si>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</si>
  <si>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</si>
  <si>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</si>
  <si>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</si>
  <si>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</si>
  <si>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</si>
  <si>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</si>
  <si>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</si>
  <si>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</si>
  <si>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</si>
  <si>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</si>
  <si>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</si>
  <si>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</si>
  <si>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</si>
  <si>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</si>
  <si>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</si>
  <si>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</si>
  <si>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</si>
  <si>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</si>
  <si>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</si>
  <si>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</si>
  <si>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</si>
  <si>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</si>
  <si>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</si>
  <si>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</si>
  <si>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</si>
  <si>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</si>
  <si>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</si>
  <si>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</si>
  <si>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</si>
  <si>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</si>
  <si>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</si>
  <si>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</si>
  <si>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野田村</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</si>
  <si>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</si>
  <si>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</si>
  <si>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</si>
  <si>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</si>
  <si>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</si>
  <si>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</si>
  <si>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</si>
  <si>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</si>
  <si>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</si>
  <si>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</si>
  <si>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</si>
  <si>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</si>
  <si>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</si>
  <si>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</si>
  <si>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</si>
  <si>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</si>
  <si>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</si>
  <si>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収益的収支比率は、地方債償還金の増及び総収益の減が比率の減の原因と考えられます。
　企業債残高対事業規模比率は、企業債の発行状況が原因でありますが、今後の償還により、下がっていくものと見込まれます。
　経費回収率は、類似団体を下回っております。地方債の償還には、一般財源の繰入に依存せざるを得ない状況にありますが、今後も可能な限り経営改善に努めます。
　汚水処理原価は、類似団体を上回っているため、適正化に努めます。
　施設利用率は、類似団体を上回っておりますが、経営の健全化のため、更なる接続率の向上に努めます。
　水洗化率は、類似団体を下回っているため、接続推進に努めます。</t>
    <rPh sb="1" eb="8">
      <t>シュウエキテキシュウシヒリツ</t>
    </rPh>
    <rPh sb="10" eb="16">
      <t>チホウサイショウカンキン</t>
    </rPh>
    <rPh sb="17" eb="18">
      <t>ゾウ</t>
    </rPh>
    <rPh sb="18" eb="19">
      <t>オヨ</t>
    </rPh>
    <rPh sb="20" eb="23">
      <t>ソウシュウエキ</t>
    </rPh>
    <rPh sb="24" eb="25">
      <t>ゲン</t>
    </rPh>
    <rPh sb="26" eb="28">
      <t>ヒリツ</t>
    </rPh>
    <rPh sb="29" eb="30">
      <t>ゲン</t>
    </rPh>
    <rPh sb="31" eb="33">
      <t>ゲンイン</t>
    </rPh>
    <rPh sb="34" eb="35">
      <t>カンガ</t>
    </rPh>
    <rPh sb="43" eb="48">
      <t>キギョウサイザンダカ</t>
    </rPh>
    <rPh sb="48" eb="49">
      <t>タイ</t>
    </rPh>
    <rPh sb="49" eb="55">
      <t>ジギョウキボヒリツ</t>
    </rPh>
    <rPh sb="57" eb="60">
      <t>キギョウサイ</t>
    </rPh>
    <rPh sb="61" eb="65">
      <t>ハッコウジョウキョウ</t>
    </rPh>
    <rPh sb="66" eb="68">
      <t>ゲンイン</t>
    </rPh>
    <rPh sb="75" eb="77">
      <t>コンゴ</t>
    </rPh>
    <rPh sb="78" eb="80">
      <t>ショウカン</t>
    </rPh>
    <rPh sb="84" eb="85">
      <t>サ</t>
    </rPh>
    <rPh sb="93" eb="95">
      <t>ミコ</t>
    </rPh>
    <rPh sb="102" eb="107">
      <t>ケイヒカイシュウリツ</t>
    </rPh>
    <rPh sb="109" eb="113">
      <t>ルイジダンタイ</t>
    </rPh>
    <rPh sb="114" eb="116">
      <t>シタマワ</t>
    </rPh>
    <rPh sb="123" eb="126">
      <t>チホウサイ</t>
    </rPh>
    <rPh sb="127" eb="129">
      <t>ショウカン</t>
    </rPh>
    <rPh sb="132" eb="136">
      <t>イッパンザイゲン</t>
    </rPh>
    <rPh sb="137" eb="139">
      <t>クリイレ</t>
    </rPh>
    <rPh sb="140" eb="142">
      <t>イゾン</t>
    </rPh>
    <rPh sb="146" eb="147">
      <t>エ</t>
    </rPh>
    <rPh sb="149" eb="151">
      <t>ジョウキョウ</t>
    </rPh>
    <rPh sb="158" eb="160">
      <t>コンゴ</t>
    </rPh>
    <rPh sb="161" eb="163">
      <t>カノウ</t>
    </rPh>
    <rPh sb="164" eb="165">
      <t>カギ</t>
    </rPh>
    <rPh sb="166" eb="170">
      <t>ケイエイカイゼン</t>
    </rPh>
    <rPh sb="171" eb="172">
      <t>ツト</t>
    </rPh>
    <rPh sb="178" eb="184">
      <t>オスイショリゲンカ</t>
    </rPh>
    <rPh sb="186" eb="190">
      <t>ルイジダンタイ</t>
    </rPh>
    <rPh sb="191" eb="193">
      <t>ウワマワ</t>
    </rPh>
    <rPh sb="200" eb="203">
      <t>テキセイカ</t>
    </rPh>
    <rPh sb="204" eb="205">
      <t>ツト</t>
    </rPh>
    <rPh sb="211" eb="216">
      <t>シセツリヨウリツ</t>
    </rPh>
    <rPh sb="218" eb="222">
      <t>ルイジダンタイ</t>
    </rPh>
    <rPh sb="223" eb="225">
      <t>ウワマワ</t>
    </rPh>
    <rPh sb="233" eb="235">
      <t>ケイエイ</t>
    </rPh>
    <rPh sb="236" eb="239">
      <t>ケンゼンカ</t>
    </rPh>
    <rPh sb="243" eb="244">
      <t>サラ</t>
    </rPh>
    <rPh sb="246" eb="249">
      <t>セツゾクリツ</t>
    </rPh>
    <rPh sb="250" eb="252">
      <t>コウジョウ</t>
    </rPh>
    <rPh sb="253" eb="254">
      <t>ツト</t>
    </rPh>
    <rPh sb="260" eb="264">
      <t>スイセンカリツ</t>
    </rPh>
    <rPh sb="266" eb="270">
      <t>ルイジダンタイ</t>
    </rPh>
    <rPh sb="271" eb="273">
      <t>シタマワ</t>
    </rPh>
    <rPh sb="280" eb="284">
      <t>セツゾクスイシン</t>
    </rPh>
    <rPh sb="285" eb="286">
      <t>ツト</t>
    </rPh>
    <phoneticPr fontId="4"/>
  </si>
  <si>
    <t>　供用開始から20年経過していることから、今後、老朽化による修繕が見込まれるため、適期の老朽化対策に努めます。</t>
    <rPh sb="1" eb="5">
      <t>キョウヨウカイシ</t>
    </rPh>
    <rPh sb="9" eb="10">
      <t>ネン</t>
    </rPh>
    <rPh sb="10" eb="12">
      <t>ケイカ</t>
    </rPh>
    <rPh sb="21" eb="23">
      <t>コンゴ</t>
    </rPh>
    <rPh sb="24" eb="27">
      <t>ロウキュウカ</t>
    </rPh>
    <rPh sb="30" eb="32">
      <t>シュウゼン</t>
    </rPh>
    <rPh sb="33" eb="35">
      <t>ミコ</t>
    </rPh>
    <rPh sb="41" eb="43">
      <t>テキキ</t>
    </rPh>
    <rPh sb="44" eb="47">
      <t>ロウキュウカ</t>
    </rPh>
    <rPh sb="47" eb="49">
      <t>タイサク</t>
    </rPh>
    <rPh sb="50" eb="51">
      <t>ツト</t>
    </rPh>
    <phoneticPr fontId="4"/>
  </si>
  <si>
    <t>　下水道及び下水道処理施設は、水環境を守るために不可欠な施設です。
　将来にわたり継続的に維持するために、適正な使用料収入の確保及び汚水処理費の削減に努め、経営の健全化を図ります。</t>
    <rPh sb="1" eb="5">
      <t>ゲスイドウオヨ</t>
    </rPh>
    <rPh sb="6" eb="13">
      <t>ゲスイドウショリシセツ</t>
    </rPh>
    <rPh sb="15" eb="18">
      <t>ミズカンキョウ</t>
    </rPh>
    <rPh sb="19" eb="20">
      <t>マモ</t>
    </rPh>
    <rPh sb="24" eb="27">
      <t>フカケツ</t>
    </rPh>
    <rPh sb="28" eb="30">
      <t>シセツ</t>
    </rPh>
    <rPh sb="35" eb="37">
      <t>ショウライ</t>
    </rPh>
    <rPh sb="41" eb="44">
      <t>ケイゾクテキ</t>
    </rPh>
    <rPh sb="45" eb="47">
      <t>イジ</t>
    </rPh>
    <rPh sb="53" eb="55">
      <t>テキセイ</t>
    </rPh>
    <rPh sb="56" eb="61">
      <t>シヨウリョウシュウニュウ</t>
    </rPh>
    <rPh sb="62" eb="64">
      <t>カクホ</t>
    </rPh>
    <rPh sb="64" eb="65">
      <t>オヨ</t>
    </rPh>
    <rPh sb="66" eb="71">
      <t>オスイショリヒ</t>
    </rPh>
    <rPh sb="72" eb="74">
      <t>サクゲン</t>
    </rPh>
    <rPh sb="75" eb="76">
      <t>ツト</t>
    </rPh>
    <rPh sb="78" eb="80">
      <t>ケイエイ</t>
    </rPh>
    <rPh sb="81" eb="84">
      <t>ケンゼンカ</t>
    </rPh>
    <rPh sb="85" eb="8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</si>
</sst>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0.96</c:v>
                </c:pt>
                <c:pt idx="1">
                  <c:v>0</c:v>
                </c:pt>
                <c:pt idx="2">
                  <c:v>0</c:v>
                </c:pt>
                <c:pt idx="3">
                  <c:v>0</c:v>
                </c:pt>
                <c:pt idx="4">
                  <c:v>0</c:v>
                </c:pt>
              </c:numCache>
            </c:numRef>
          </c:val>
          <c:extLst>
            <c:ext xmlns:c16="http://schemas.microsoft.com/office/drawing/2014/chart" uri="{C3380CC4-5D6E-409C-BE32-E72D297353CC}">
              <c16:uniqueId val="{00000000-4362-4395-8868-D5EC5FDED9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4362-4395-8868-D5EC5FDED9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formatCode="#,##0.00;&quot;△&quot;#,##0.00;&quot;-&quot;">
                  <c:v>32.92</c:v>
                </c:pt>
                <c:pt idx="3" formatCode="#,##0.00;&quot;△&quot;#,##0.00;&quot;-&quot;">
                  <c:v>40.33</c:v>
                </c:pt>
                <c:pt idx="4" formatCode="#,##0.00;&quot;△&quot;#,##0.00;&quot;-&quot;">
                  <c:v>85.75</c:v>
                </c:pt>
              </c:numCache>
            </c:numRef>
          </c:val>
          <c:extLst>
            <c:ext xmlns:c16="http://schemas.microsoft.com/office/drawing/2014/chart" uri="{C3380CC4-5D6E-409C-BE32-E72D297353CC}">
              <c16:uniqueId val="{00000000-C8FF-468A-9CF2-6C88E429848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C8FF-468A-9CF2-6C88E429848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66.94</c:v>
                </c:pt>
                <c:pt idx="1">
                  <c:v>70.05</c:v>
                </c:pt>
                <c:pt idx="2">
                  <c:v>68.209999999999994</c:v>
                </c:pt>
                <c:pt idx="3">
                  <c:v>69.58</c:v>
                </c:pt>
                <c:pt idx="4">
                  <c:v>68.260000000000005</c:v>
                </c:pt>
              </c:numCache>
            </c:numRef>
          </c:val>
          <c:extLst>
            <c:ext xmlns:c16="http://schemas.microsoft.com/office/drawing/2014/chart" uri="{C3380CC4-5D6E-409C-BE32-E72D297353CC}">
              <c16:uniqueId val="{00000000-E0AC-4C6D-8087-0E43CBFAC2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E0AC-4C6D-8087-0E43CBFAC2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70.25</c:v>
                </c:pt>
                <c:pt idx="1">
                  <c:v>58.8</c:v>
                </c:pt>
                <c:pt idx="2">
                  <c:v>71.95</c:v>
                </c:pt>
                <c:pt idx="3">
                  <c:v>61.21</c:v>
                </c:pt>
                <c:pt idx="4">
                  <c:v>52.36</c:v>
                </c:pt>
              </c:numCache>
            </c:numRef>
          </c:val>
          <c:extLst>
            <c:ext xmlns:c16="http://schemas.microsoft.com/office/drawing/2014/chart" uri="{C3380CC4-5D6E-409C-BE32-E72D297353CC}">
              <c16:uniqueId val="{00000000-B6BE-4040-B244-BDED5914029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BE-4040-B244-BDED5914029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29-49CF-9F55-53B1A56336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29-49CF-9F55-53B1A56336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83-4248-BA10-CC0D03BF2FC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83-4248-BA10-CC0D03BF2FC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6A-4C76-8A21-6E61A2200E1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6A-4C76-8A21-6E61A2200E1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82-4ADA-969E-9EFBE4A0AC4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82-4ADA-969E-9EFBE4A0AC4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2881.01</c:v>
                </c:pt>
                <c:pt idx="1">
                  <c:v>3966.67</c:v>
                </c:pt>
                <c:pt idx="2">
                  <c:v>4559.53</c:v>
                </c:pt>
                <c:pt idx="3">
                  <c:v>4352.32</c:v>
                </c:pt>
                <c:pt idx="4">
                  <c:v>4371.6499999999996</c:v>
                </c:pt>
              </c:numCache>
            </c:numRef>
          </c:val>
          <c:extLst>
            <c:ext xmlns:c16="http://schemas.microsoft.com/office/drawing/2014/chart" uri="{C3380CC4-5D6E-409C-BE32-E72D297353CC}">
              <c16:uniqueId val="{00000000-2292-459C-A7E9-AF2F252B068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2292-459C-A7E9-AF2F252B068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61.29</c:v>
                </c:pt>
                <c:pt idx="1">
                  <c:v>52.71</c:v>
                </c:pt>
                <c:pt idx="2">
                  <c:v>51.57</c:v>
                </c:pt>
                <c:pt idx="3">
                  <c:v>44.87</c:v>
                </c:pt>
                <c:pt idx="4">
                  <c:v>42.52</c:v>
                </c:pt>
              </c:numCache>
            </c:numRef>
          </c:val>
          <c:extLst>
            <c:ext xmlns:c16="http://schemas.microsoft.com/office/drawing/2014/chart" uri="{C3380CC4-5D6E-409C-BE32-E72D297353CC}">
              <c16:uniqueId val="{00000000-9B11-4BB1-BC74-79935FD6E08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9B11-4BB1-BC74-79935FD6E08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302.52</c:v>
                </c:pt>
                <c:pt idx="1">
                  <c:v>352.01</c:v>
                </c:pt>
                <c:pt idx="2">
                  <c:v>363.67</c:v>
                </c:pt>
                <c:pt idx="3">
                  <c:v>423.42</c:v>
                </c:pt>
                <c:pt idx="4">
                  <c:v>451.3</c:v>
                </c:pt>
              </c:numCache>
            </c:numRef>
          </c:val>
          <c:extLst>
            <c:ext xmlns:c16="http://schemas.microsoft.com/office/drawing/2014/chart" uri="{C3380CC4-5D6E-409C-BE32-E72D297353CC}">
              <c16:uniqueId val="{00000000-A2F4-46F2-84A0-711C18B9B1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A2F4-46F2-84A0-711C18B9B1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1" zoomScale="85" zoomScaleNormal="85"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岩手県　野田村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4105</v>
      </c>
      <c r="AM8" s="55"/>
      <c r="AN8" s="55"/>
      <c r="AO8" s="55"/>
      <c r="AP8" s="55"/>
      <c r="AQ8" s="55"/>
      <c r="AR8" s="55"/>
      <c r="AS8" s="55"/>
      <c r="AT8" s="54">
        <f>データ!T6</f>
        <v>80.8</v>
      </c>
      <c r="AU8" s="54"/>
      <c r="AV8" s="54"/>
      <c r="AW8" s="54"/>
      <c r="AX8" s="54"/>
      <c r="AY8" s="54"/>
      <c r="AZ8" s="54"/>
      <c r="BA8" s="54"/>
      <c r="BB8" s="54">
        <f>データ!U6</f>
        <v>50.8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t="str">
        <f>データ!O6</f>
        <v>該当数値なし</v>
      </c>
      <c r="J10" s="54"/>
      <c r="K10" s="54"/>
      <c r="L10" s="54"/>
      <c r="M10" s="54"/>
      <c r="N10" s="54"/>
      <c r="O10" s="54"/>
      <c r="P10" s="54">
        <f>データ!P6</f>
        <v>72.8</v>
      </c>
      <c r="Q10" s="54"/>
      <c r="R10" s="54"/>
      <c r="S10" s="54"/>
      <c r="T10" s="54"/>
      <c r="U10" s="54"/>
      <c r="V10" s="54"/>
      <c r="W10" s="54">
        <f>データ!Q6</f>
        <v>95.08</v>
      </c>
      <c r="X10" s="54"/>
      <c r="Y10" s="54"/>
      <c r="Z10" s="54"/>
      <c r="AA10" s="54"/>
      <c r="AB10" s="54"/>
      <c r="AC10" s="54"/>
      <c r="AD10" s="55">
        <f>データ!R6</f>
        <v>3300</v>
      </c>
      <c r="AE10" s="55"/>
      <c r="AF10" s="55"/>
      <c r="AG10" s="55"/>
      <c r="AH10" s="55"/>
      <c r="AI10" s="55"/>
      <c r="AJ10" s="55"/>
      <c r="AK10" s="2"/>
      <c r="AL10" s="55">
        <f>データ!V6</f>
        <v>2974</v>
      </c>
      <c r="AM10" s="55"/>
      <c r="AN10" s="55"/>
      <c r="AO10" s="55"/>
      <c r="AP10" s="55"/>
      <c r="AQ10" s="55"/>
      <c r="AR10" s="55"/>
      <c r="AS10" s="55"/>
      <c r="AT10" s="54">
        <f>データ!W6</f>
        <v>1.04</v>
      </c>
      <c r="AU10" s="54"/>
      <c r="AV10" s="54"/>
      <c r="AW10" s="54"/>
      <c r="AX10" s="54"/>
      <c r="AY10" s="54"/>
      <c r="AZ10" s="54"/>
      <c r="BA10" s="54"/>
      <c r="BB10" s="54">
        <f>データ!X6</f>
        <v>2859.62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jVnaeZpWoRfz7lHQcd0pApxBLWIO6sZcCGe0b2fDtgQLyb5B1VyLzr1gXe/Sd5S0Q4y78qFz14+Mpn0ssBfF0g==" saltValue="PgZx89A08roCF/MRo89jK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35033</v>
      </c>
      <c r="D6" s="19">
        <f t="shared" si="3"/>
        <v>47</v>
      </c>
      <c r="E6" s="19">
        <f t="shared" si="3"/>
        <v>17</v>
      </c>
      <c r="F6" s="19">
        <f t="shared" si="3"/>
        <v>1</v>
      </c>
      <c r="G6" s="19">
        <f t="shared" si="3"/>
        <v>0</v>
      </c>
      <c r="H6" s="19" t="str">
        <f t="shared" si="3"/>
        <v>岩手県　野田村</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72.8</v>
      </c>
      <c r="Q6" s="20">
        <f t="shared" si="3"/>
        <v>95.08</v>
      </c>
      <c r="R6" s="20">
        <f t="shared" si="3"/>
        <v>3300</v>
      </c>
      <c r="S6" s="20">
        <f t="shared" si="3"/>
        <v>4105</v>
      </c>
      <c r="T6" s="20">
        <f t="shared" si="3"/>
        <v>80.8</v>
      </c>
      <c r="U6" s="20">
        <f t="shared" si="3"/>
        <v>50.8</v>
      </c>
      <c r="V6" s="20">
        <f t="shared" si="3"/>
        <v>2974</v>
      </c>
      <c r="W6" s="20">
        <f t="shared" si="3"/>
        <v>1.04</v>
      </c>
      <c r="X6" s="20">
        <f t="shared" si="3"/>
        <v>2859.62</v>
      </c>
      <c r="Y6" s="21">
        <f>IF(Y7="",NA(),Y7)</f>
        <v>70.25</v>
      </c>
      <c r="Z6" s="21">
        <f t="shared" ref="Z6:AH6" si="4">IF(Z7="",NA(),Z7)</f>
        <v>58.8</v>
      </c>
      <c r="AA6" s="21">
        <f t="shared" si="4"/>
        <v>71.95</v>
      </c>
      <c r="AB6" s="21">
        <f t="shared" si="4"/>
        <v>61.21</v>
      </c>
      <c r="AC6" s="21">
        <f t="shared" si="4"/>
        <v>52.36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2881.01</v>
      </c>
      <c r="BG6" s="21">
        <f t="shared" ref="BG6:BO6" si="7">IF(BG7="",NA(),BG7)</f>
        <v>3966.67</v>
      </c>
      <c r="BH6" s="21">
        <f t="shared" si="7"/>
        <v>4559.53</v>
      </c>
      <c r="BI6" s="21">
        <f t="shared" si="7"/>
        <v>4352.32</v>
      </c>
      <c r="BJ6" s="21">
        <f t="shared" si="7"/>
        <v>4371.6499999999996</v>
      </c>
      <c r="BK6" s="21">
        <f t="shared" si="7"/>
        <v>966.33</v>
      </c>
      <c r="BL6" s="21">
        <f t="shared" si="7"/>
        <v>958.81</v>
      </c>
      <c r="BM6" s="21">
        <f t="shared" si="7"/>
        <v>1001.3</v>
      </c>
      <c r="BN6" s="21">
        <f t="shared" si="7"/>
        <v>1050.51</v>
      </c>
      <c r="BO6" s="21">
        <f t="shared" si="7"/>
        <v>1102.01</v>
      </c>
      <c r="BP6" s="20" t="str">
        <f>IF(BP7="","",IF(BP7="-","【-】","【"&amp;SUBSTITUTE(TEXT(BP7,"#,##0.00"),"-","△")&amp;"】"))</f>
        <v>【669.11】</v>
      </c>
      <c r="BQ6" s="21">
        <f>IF(BQ7="",NA(),BQ7)</f>
        <v>61.29</v>
      </c>
      <c r="BR6" s="21">
        <f t="shared" ref="BR6:BZ6" si="8">IF(BR7="",NA(),BR7)</f>
        <v>52.71</v>
      </c>
      <c r="BS6" s="21">
        <f t="shared" si="8"/>
        <v>51.57</v>
      </c>
      <c r="BT6" s="21">
        <f t="shared" si="8"/>
        <v>44.87</v>
      </c>
      <c r="BU6" s="21">
        <f t="shared" si="8"/>
        <v>42.52</v>
      </c>
      <c r="BV6" s="21">
        <f t="shared" si="8"/>
        <v>81.739999999999995</v>
      </c>
      <c r="BW6" s="21">
        <f t="shared" si="8"/>
        <v>82.88</v>
      </c>
      <c r="BX6" s="21">
        <f t="shared" si="8"/>
        <v>81.88</v>
      </c>
      <c r="BY6" s="21">
        <f t="shared" si="8"/>
        <v>82.65</v>
      </c>
      <c r="BZ6" s="21">
        <f t="shared" si="8"/>
        <v>82.55</v>
      </c>
      <c r="CA6" s="20" t="str">
        <f>IF(CA7="","",IF(CA7="-","【-】","【"&amp;SUBSTITUTE(TEXT(CA7,"#,##0.00"),"-","△")&amp;"】"))</f>
        <v>【99.73】</v>
      </c>
      <c r="CB6" s="21">
        <f>IF(CB7="",NA(),CB7)</f>
        <v>302.52</v>
      </c>
      <c r="CC6" s="21">
        <f t="shared" ref="CC6:CK6" si="9">IF(CC7="",NA(),CC7)</f>
        <v>352.01</v>
      </c>
      <c r="CD6" s="21">
        <f t="shared" si="9"/>
        <v>363.67</v>
      </c>
      <c r="CE6" s="21">
        <f t="shared" si="9"/>
        <v>423.42</v>
      </c>
      <c r="CF6" s="21">
        <f t="shared" si="9"/>
        <v>451.3</v>
      </c>
      <c r="CG6" s="21">
        <f t="shared" si="9"/>
        <v>194.31</v>
      </c>
      <c r="CH6" s="21">
        <f t="shared" si="9"/>
        <v>190.99</v>
      </c>
      <c r="CI6" s="21">
        <f t="shared" si="9"/>
        <v>187.55</v>
      </c>
      <c r="CJ6" s="21">
        <f t="shared" si="9"/>
        <v>186.3</v>
      </c>
      <c r="CK6" s="21">
        <f t="shared" si="9"/>
        <v>188.38</v>
      </c>
      <c r="CL6" s="20" t="str">
        <f>IF(CL7="","",IF(CL7="-","【-】","【"&amp;SUBSTITUTE(TEXT(CL7,"#,##0.00"),"-","△")&amp;"】"))</f>
        <v>【134.98】</v>
      </c>
      <c r="CM6" s="20">
        <f>IF(CM7="",NA(),CM7)</f>
        <v>0</v>
      </c>
      <c r="CN6" s="20">
        <f t="shared" ref="CN6:CV6" si="10">IF(CN7="",NA(),CN7)</f>
        <v>0</v>
      </c>
      <c r="CO6" s="21">
        <f t="shared" si="10"/>
        <v>32.92</v>
      </c>
      <c r="CP6" s="21">
        <f t="shared" si="10"/>
        <v>40.33</v>
      </c>
      <c r="CQ6" s="21">
        <f t="shared" si="10"/>
        <v>85.75</v>
      </c>
      <c r="CR6" s="21">
        <f t="shared" si="10"/>
        <v>53.5</v>
      </c>
      <c r="CS6" s="21">
        <f t="shared" si="10"/>
        <v>52.58</v>
      </c>
      <c r="CT6" s="21">
        <f t="shared" si="10"/>
        <v>50.94</v>
      </c>
      <c r="CU6" s="21">
        <f t="shared" si="10"/>
        <v>50.53</v>
      </c>
      <c r="CV6" s="21">
        <f t="shared" si="10"/>
        <v>51.42</v>
      </c>
      <c r="CW6" s="20" t="str">
        <f>IF(CW7="","",IF(CW7="-","【-】","【"&amp;SUBSTITUTE(TEXT(CW7,"#,##0.00"),"-","△")&amp;"】"))</f>
        <v>【59.99】</v>
      </c>
      <c r="CX6" s="21">
        <f>IF(CX7="",NA(),CX7)</f>
        <v>66.94</v>
      </c>
      <c r="CY6" s="21">
        <f t="shared" ref="CY6:DG6" si="11">IF(CY7="",NA(),CY7)</f>
        <v>70.05</v>
      </c>
      <c r="CZ6" s="21">
        <f t="shared" si="11"/>
        <v>68.209999999999994</v>
      </c>
      <c r="DA6" s="21">
        <f t="shared" si="11"/>
        <v>69.58</v>
      </c>
      <c r="DB6" s="21">
        <f t="shared" si="11"/>
        <v>68.260000000000005</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0.96</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2">
      <c r="A7" s="14"/>
      <c r="B7" s="23">
        <v>2021</v>
      </c>
      <c r="C7" s="23">
        <v>35033</v>
      </c>
      <c r="D7" s="23">
        <v>47</v>
      </c>
      <c r="E7" s="23">
        <v>17</v>
      </c>
      <c r="F7" s="23">
        <v>1</v>
      </c>
      <c r="G7" s="23">
        <v>0</v>
      </c>
      <c r="H7" s="23" t="s">
        <v>98</v>
      </c>
      <c r="I7" s="23" t="s">
        <v>99</v>
      </c>
      <c r="J7" s="23" t="s">
        <v>100</v>
      </c>
      <c r="K7" s="23" t="s">
        <v>101</v>
      </c>
      <c r="L7" s="23" t="s">
        <v>102</v>
      </c>
      <c r="M7" s="23" t="s">
        <v>103</v>
      </c>
      <c r="N7" s="24" t="s">
        <v>104</v>
      </c>
      <c r="O7" s="24" t="s">
        <v>105</v>
      </c>
      <c r="P7" s="24">
        <v>72.8</v>
      </c>
      <c r="Q7" s="24">
        <v>95.08</v>
      </c>
      <c r="R7" s="24">
        <v>3300</v>
      </c>
      <c r="S7" s="24">
        <v>4105</v>
      </c>
      <c r="T7" s="24">
        <v>80.8</v>
      </c>
      <c r="U7" s="24">
        <v>50.8</v>
      </c>
      <c r="V7" s="24">
        <v>2974</v>
      </c>
      <c r="W7" s="24">
        <v>1.04</v>
      </c>
      <c r="X7" s="24">
        <v>2859.62</v>
      </c>
      <c r="Y7" s="24">
        <v>70.25</v>
      </c>
      <c r="Z7" s="24">
        <v>58.8</v>
      </c>
      <c r="AA7" s="24">
        <v>71.95</v>
      </c>
      <c r="AB7" s="24">
        <v>61.21</v>
      </c>
      <c r="AC7" s="24">
        <v>52.36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2881.01</v>
      </c>
      <c r="BG7" s="24">
        <v>3966.67</v>
      </c>
      <c r="BH7" s="24">
        <v>4559.53</v>
      </c>
      <c r="BI7" s="24">
        <v>4352.32</v>
      </c>
      <c r="BJ7" s="24">
        <v>4371.6499999999996</v>
      </c>
      <c r="BK7" s="24">
        <v>966.33</v>
      </c>
      <c r="BL7" s="24">
        <v>958.81</v>
      </c>
      <c r="BM7" s="24">
        <v>1001.3</v>
      </c>
      <c r="BN7" s="24">
        <v>1050.51</v>
      </c>
      <c r="BO7" s="24">
        <v>1102.01</v>
      </c>
      <c r="BP7" s="24">
        <v>669.11</v>
      </c>
      <c r="BQ7" s="24">
        <v>61.29</v>
      </c>
      <c r="BR7" s="24">
        <v>52.71</v>
      </c>
      <c r="BS7" s="24">
        <v>51.57</v>
      </c>
      <c r="BT7" s="24">
        <v>44.87</v>
      </c>
      <c r="BU7" s="24">
        <v>42.52</v>
      </c>
      <c r="BV7" s="24">
        <v>81.739999999999995</v>
      </c>
      <c r="BW7" s="24">
        <v>82.88</v>
      </c>
      <c r="BX7" s="24">
        <v>81.88</v>
      </c>
      <c r="BY7" s="24">
        <v>82.65</v>
      </c>
      <c r="BZ7" s="24">
        <v>82.55</v>
      </c>
      <c r="CA7" s="24">
        <v>99.73</v>
      </c>
      <c r="CB7" s="24">
        <v>302.52</v>
      </c>
      <c r="CC7" s="24">
        <v>352.01</v>
      </c>
      <c r="CD7" s="24">
        <v>363.67</v>
      </c>
      <c r="CE7" s="24">
        <v>423.42</v>
      </c>
      <c r="CF7" s="24">
        <v>451.3</v>
      </c>
      <c r="CG7" s="24">
        <v>194.31</v>
      </c>
      <c r="CH7" s="24">
        <v>190.99</v>
      </c>
      <c r="CI7" s="24">
        <v>187.55</v>
      </c>
      <c r="CJ7" s="24">
        <v>186.3</v>
      </c>
      <c r="CK7" s="24">
        <v>188.38</v>
      </c>
      <c r="CL7" s="24">
        <v>134.97999999999999</v>
      </c>
      <c r="CM7" s="24">
        <v>0</v>
      </c>
      <c r="CN7" s="24">
        <v>0</v>
      </c>
      <c r="CO7" s="24">
        <v>32.92</v>
      </c>
      <c r="CP7" s="24">
        <v>40.33</v>
      </c>
      <c r="CQ7" s="24">
        <v>85.75</v>
      </c>
      <c r="CR7" s="24">
        <v>53.5</v>
      </c>
      <c r="CS7" s="24">
        <v>52.58</v>
      </c>
      <c r="CT7" s="24">
        <v>50.94</v>
      </c>
      <c r="CU7" s="24">
        <v>50.53</v>
      </c>
      <c r="CV7" s="24">
        <v>51.42</v>
      </c>
      <c r="CW7" s="24">
        <v>59.99</v>
      </c>
      <c r="CX7" s="24">
        <v>66.94</v>
      </c>
      <c r="CY7" s="24">
        <v>70.05</v>
      </c>
      <c r="CZ7" s="24">
        <v>68.209999999999994</v>
      </c>
      <c r="DA7" s="24">
        <v>69.58</v>
      </c>
      <c r="DB7" s="24">
        <v>68.260000000000005</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0.96</v>
      </c>
      <c r="EF7" s="24">
        <v>0</v>
      </c>
      <c r="EG7" s="24">
        <v>0</v>
      </c>
      <c r="EH7" s="24">
        <v>0</v>
      </c>
      <c r="EI7" s="24">
        <v>0</v>
      </c>
      <c r="EJ7" s="24">
        <v>0.16</v>
      </c>
      <c r="EK7" s="24">
        <v>0.13</v>
      </c>
      <c r="EL7" s="24">
        <v>0.15</v>
      </c>
      <c r="EM7" s="24">
        <v>1.65</v>
      </c>
      <c r="EN7" s="24">
        <v>0.14000000000000001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間明 渉</cp:lastModifiedBy>
  <dcterms:created xsi:type="dcterms:W3CDTF">2023-01-12T23:52:09Z</dcterms:created>
  <dcterms:modified xsi:type="dcterms:W3CDTF">2023-01-19T00:49:41Z</dcterms:modified>
  <cp:category/>
</cp:coreProperties>
</file>