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2.lg.vill.noda.iwate.jp\共有\003総務課\004財政班\080公営企業\R4\02 回答・報告\11公営企業に係る経営比較分析表（令和３年度決算）の分析等について（依頼）\02 みなさんから\"/>
    </mc:Choice>
  </mc:AlternateContent>
  <workbookProtection workbookAlgorithmName="SHA-512" workbookHashValue="JWhJSvWujL6pjOrE3YnrJOH0Mo32e7N4Qxz/PcBeGyo5JyGWrD7VjXZywDR6c0TUQ9CsbgWgasqCNcAxMR9NxA==" workbookSaltValue="SsKtnMTZ1VFvAX6pEr32d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<sst xmlns="http://schemas.openxmlformats.org/spreadsheetml/2006/main" count="233" uniqueCount="119">
  <si>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</si>
  <si>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</si>
  <si>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</si>
  <si>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</si>
  <si>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</si>
  <si>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</si>
  <si>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</si>
  <si>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</si>
  <si>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</si>
  <si>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</si>
  <si>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</si>
  <si>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</si>
  <si>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</si>
  <si>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</si>
  <si>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</si>
  <si>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</si>
  <si>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</si>
  <si>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</si>
  <si>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</si>
  <si>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</si>
  <si>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</si>
  <si>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</si>
  <si>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</si>
  <si>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</si>
  <si>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</si>
  <si>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</si>
  <si>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</si>
  <si>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</si>
  <si>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</si>
  <si>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</si>
  <si>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</si>
  <si>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</si>
  <si>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</si>
  <si>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</si>
  <si>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</si>
  <si>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</si>
  <si>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</si>
  <si>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</si>
  <si>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</si>
  <si>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</si>
  <si>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</si>
  <si>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</si>
  <si>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</si>
  <si>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</si>
  <si>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</si>
  <si>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</si>
  <si>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</si>
  <si>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</si>
  <si>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</si>
  <si>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</si>
  <si>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</si>
  <si>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</si>
  <si>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</si>
  <si>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</si>
  <si>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</si>
  <si>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</si>
  <si>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</si>
  <si>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</si>
  <si>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</si>
  <si>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</si>
  <si>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</si>
  <si>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</si>
  <si>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</si>
  <si>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</si>
  <si>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</si>
  <si>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</si>
  <si>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</si>
  <si>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</si>
  <si>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</si>
  <si>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</si>
  <si>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</si>
  <si>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</si>
  <si>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</si>
  <si>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</si>
  <si>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</si>
  <si>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</si>
  <si>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</si>
  <si>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</si>
  <si>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</si>
  <si>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</si>
  <si>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</si>
  <si>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</si>
  <si>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</si>
  <si>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</si>
  <si>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</si>
  <si>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</si>
  <si>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</si>
  <si>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</si>
  <si>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</si>
  <si>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</si>
  <si>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</si>
  <si>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</si>
  <si>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</si>
  <si>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</si>
  <si>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</si>
  <si>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</si>
  <si>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</si>
  <si>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</si>
  <si>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</si>
  <si>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</si>
  <si>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</si>
  <si>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</si>
  <si>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</si>
  <si>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</si>
  <si>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</si>
  <si>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</si>
  <si>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</si>
  <si>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</si>
  <si>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</si>
  <si>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</si>
  <si>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</si>
  <si>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</si>
  <si>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</si>
  <si>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</si>
  <si>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</si>
  <si>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</si>
  <si>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老朽化した施設及び管路の更新を、財源や投資計画を考慮し計画的に行います。</t>
    <rPh sb="1" eb="3">
      <t>ロウキュウ</t>
    </rPh>
    <rPh sb="3" eb="4">
      <t>カ</t>
    </rPh>
    <rPh sb="6" eb="8">
      <t>シセツ</t>
    </rPh>
    <rPh sb="8" eb="9">
      <t>オヨ</t>
    </rPh>
    <rPh sb="10" eb="12">
      <t>カンロ</t>
    </rPh>
    <rPh sb="13" eb="15">
      <t>コウシン</t>
    </rPh>
    <rPh sb="17" eb="19">
      <t>ザイゲン</t>
    </rPh>
    <rPh sb="20" eb="22">
      <t>トウシ</t>
    </rPh>
    <rPh sb="22" eb="24">
      <t>ケイカク</t>
    </rPh>
    <rPh sb="25" eb="27">
      <t>コウリョ</t>
    </rPh>
    <rPh sb="28" eb="30">
      <t>ケイカク</t>
    </rPh>
    <rPh sb="30" eb="31">
      <t>テキ</t>
    </rPh>
    <rPh sb="32" eb="33">
      <t>オコナ</t>
    </rPh>
    <phoneticPr fontId="4"/>
  </si>
  <si>
    <t>　収益的収支比率について昨年度から大きく減となっているが原因は一過性のものであるため今後も費用削減等の経営改善を行っていきたい。
　企業債残高対給水収益比率について、着実に比率が上がっているため、今後も投資の適正化などに取組み、経営改善を行っていきたい。
　料金回収率について、類似団体平均や全国平均と差のない数値となっているが年々率が下がっているため料金回収率の向上に努める。
　施設利用率について、給水人口や給水需要が減少していることから動向に応じた施設利用を行えるよう取り組んでいく。</t>
    <rPh sb="1" eb="4">
      <t>シュウエキテキ</t>
    </rPh>
    <rPh sb="4" eb="8">
      <t>シュウシヒリツ</t>
    </rPh>
    <rPh sb="12" eb="15">
      <t>サクネンド</t>
    </rPh>
    <rPh sb="17" eb="18">
      <t>オオ</t>
    </rPh>
    <rPh sb="20" eb="21">
      <t>ゲン</t>
    </rPh>
    <rPh sb="28" eb="30">
      <t>ゲンイン</t>
    </rPh>
    <rPh sb="31" eb="34">
      <t>イッカセイ</t>
    </rPh>
    <rPh sb="42" eb="44">
      <t>コンゴ</t>
    </rPh>
    <rPh sb="45" eb="50">
      <t>ヒヨウサクゲントウ</t>
    </rPh>
    <rPh sb="51" eb="55">
      <t>ケイエイカイゼン</t>
    </rPh>
    <rPh sb="56" eb="57">
      <t>イ</t>
    </rPh>
    <rPh sb="66" eb="69">
      <t>キギョウサイ</t>
    </rPh>
    <rPh sb="69" eb="71">
      <t>ザンダカ</t>
    </rPh>
    <rPh sb="71" eb="72">
      <t>タイ</t>
    </rPh>
    <rPh sb="72" eb="78">
      <t>キュウスイシュウエキヒリツ</t>
    </rPh>
    <rPh sb="83" eb="85">
      <t>チャクジツ</t>
    </rPh>
    <rPh sb="164" eb="166">
      <t>ネンネン</t>
    </rPh>
    <phoneticPr fontId="4"/>
  </si>
  <si>
    <t>　有収率について、全国平均等と比べると低い比率となっていることから、漏水箇所の更新や修繕により有収率の向上に努めていく。
　経営に関して、有収率が向上しないことや料金回収率が上がらない点など様々な観点で課題があるがひとつずつ課題を解決していけるよう今後も経営改善に取り組んでいく。</t>
    <rPh sb="1" eb="4">
      <t>ユウシュウリツ</t>
    </rPh>
    <rPh sb="9" eb="13">
      <t>ゼンコクヘイキン</t>
    </rPh>
    <rPh sb="13" eb="14">
      <t>トウ</t>
    </rPh>
    <rPh sb="15" eb="16">
      <t>クラ</t>
    </rPh>
    <rPh sb="19" eb="20">
      <t>ヒク</t>
    </rPh>
    <rPh sb="21" eb="23">
      <t>ヒリツ</t>
    </rPh>
    <rPh sb="34" eb="38">
      <t>ロウスイカショ</t>
    </rPh>
    <rPh sb="39" eb="41">
      <t>コウシン</t>
    </rPh>
    <rPh sb="42" eb="44">
      <t>シュウゼン</t>
    </rPh>
    <rPh sb="47" eb="50">
      <t>ユウシュウリツ</t>
    </rPh>
    <rPh sb="51" eb="53">
      <t>コウジョウ</t>
    </rPh>
    <rPh sb="54" eb="55">
      <t>ツト</t>
    </rPh>
    <rPh sb="62" eb="64">
      <t>ケイエイ</t>
    </rPh>
    <rPh sb="65" eb="66">
      <t>カン</t>
    </rPh>
    <rPh sb="69" eb="72">
      <t>ユウシュウリツ</t>
    </rPh>
    <rPh sb="73" eb="75">
      <t>コウジョウ</t>
    </rPh>
    <rPh sb="81" eb="86">
      <t>リョウキンカイシュウリツ</t>
    </rPh>
    <rPh sb="87" eb="88">
      <t>ア</t>
    </rPh>
    <rPh sb="92" eb="93">
      <t>テン</t>
    </rPh>
    <rPh sb="95" eb="97">
      <t>サマザマ</t>
    </rPh>
    <rPh sb="98" eb="100">
      <t>カンテン</t>
    </rPh>
    <rPh sb="101" eb="103">
      <t>カダイ</t>
    </rPh>
    <rPh sb="112" eb="114">
      <t>カダイ</t>
    </rPh>
    <rPh sb="115" eb="117">
      <t>カイケツ</t>
    </rPh>
    <rPh sb="124" eb="126">
      <t>コンゴ</t>
    </rPh>
    <rPh sb="127" eb="131">
      <t>ケイエイカイゼン</t>
    </rPh>
    <rPh sb="132" eb="133">
      <t>ト</t>
    </rPh>
    <rPh sb="134" eb="13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</si>
</sst>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1.47</c:v>
                </c:pt>
                <c:pt idx="1">
                  <c:v>0.43</c:v>
                </c:pt>
                <c:pt idx="2">
                  <c:v>0.48</c:v>
                </c:pt>
                <c:pt idx="3">
                  <c:v>0.73</c:v>
                </c:pt>
                <c:pt idx="4">
                  <c:v>1.95</c:v>
                </c:pt>
              </c:numCache>
            </c:numRef>
          </c:val>
          <c:extLst>
            <c:ext xmlns:c16="http://schemas.microsoft.com/office/drawing/2014/chart" uri="{C3380CC4-5D6E-409C-BE32-E72D297353CC}">
              <c16:uniqueId val="{00000000-4DF0-4CB9-9D24-DE50A23FFDF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DF0-4CB9-9D24-DE50A23FFDF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60.69</c:v>
                </c:pt>
                <c:pt idx="1">
                  <c:v>74.52</c:v>
                </c:pt>
                <c:pt idx="2">
                  <c:v>77.260000000000005</c:v>
                </c:pt>
                <c:pt idx="3">
                  <c:v>68.2</c:v>
                </c:pt>
                <c:pt idx="4">
                  <c:v>74.150000000000006</c:v>
                </c:pt>
              </c:numCache>
            </c:numRef>
          </c:val>
          <c:extLst>
            <c:ext xmlns:c16="http://schemas.microsoft.com/office/drawing/2014/chart" uri="{C3380CC4-5D6E-409C-BE32-E72D297353CC}">
              <c16:uniqueId val="{00000000-1185-46BA-9B0D-8EA810F3286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1185-46BA-9B0D-8EA810F3286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67.13</c:v>
                </c:pt>
                <c:pt idx="1">
                  <c:v>50.1</c:v>
                </c:pt>
                <c:pt idx="2">
                  <c:v>41.4</c:v>
                </c:pt>
                <c:pt idx="3">
                  <c:v>56.02</c:v>
                </c:pt>
                <c:pt idx="4">
                  <c:v>50.7</c:v>
                </c:pt>
              </c:numCache>
            </c:numRef>
          </c:val>
          <c:extLst>
            <c:ext xmlns:c16="http://schemas.microsoft.com/office/drawing/2014/chart" uri="{C3380CC4-5D6E-409C-BE32-E72D297353CC}">
              <c16:uniqueId val="{00000000-3745-4B3E-BE7D-5AC18718445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745-4B3E-BE7D-5AC18718445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79.73</c:v>
                </c:pt>
                <c:pt idx="1">
                  <c:v>77.989999999999995</c:v>
                </c:pt>
                <c:pt idx="2">
                  <c:v>83.13</c:v>
                </c:pt>
                <c:pt idx="3">
                  <c:v>82.23</c:v>
                </c:pt>
                <c:pt idx="4">
                  <c:v>73.52</c:v>
                </c:pt>
              </c:numCache>
            </c:numRef>
          </c:val>
          <c:extLst>
            <c:ext xmlns:c16="http://schemas.microsoft.com/office/drawing/2014/chart" uri="{C3380CC4-5D6E-409C-BE32-E72D297353CC}">
              <c16:uniqueId val="{00000000-E463-46B0-8466-AB1D8CC7438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E463-46B0-8466-AB1D8CC7438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1F-44FF-8910-6D5E2287A3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F-44FF-8910-6D5E2287A3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C1-4AD7-A293-89206E9762A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1-4AD7-A293-89206E9762A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B-444D-A19B-FD5458C276A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B-444D-A19B-FD5458C276A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E-4BB4-8455-2599032EA27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E-4BB4-8455-2599032EA27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774.57</c:v>
                </c:pt>
                <c:pt idx="1">
                  <c:v>756.83</c:v>
                </c:pt>
                <c:pt idx="2">
                  <c:v>758.85</c:v>
                </c:pt>
                <c:pt idx="3">
                  <c:v>767.99</c:v>
                </c:pt>
                <c:pt idx="4">
                  <c:v>779</c:v>
                </c:pt>
              </c:numCache>
            </c:numRef>
          </c:val>
          <c:extLst>
            <c:ext xmlns:c16="http://schemas.microsoft.com/office/drawing/2014/chart" uri="{C3380CC4-5D6E-409C-BE32-E72D297353CC}">
              <c16:uniqueId val="{00000000-3CAC-43D3-8053-3BD70ADB728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CAC-43D3-8053-3BD70ADB728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68.290000000000006</c:v>
                </c:pt>
                <c:pt idx="1">
                  <c:v>67.260000000000005</c:v>
                </c:pt>
                <c:pt idx="2">
                  <c:v>58.58</c:v>
                </c:pt>
                <c:pt idx="3">
                  <c:v>57.33</c:v>
                </c:pt>
                <c:pt idx="4">
                  <c:v>54.99</c:v>
                </c:pt>
              </c:numCache>
            </c:numRef>
          </c:val>
          <c:extLst>
            <c:ext xmlns:c16="http://schemas.microsoft.com/office/drawing/2014/chart" uri="{C3380CC4-5D6E-409C-BE32-E72D297353CC}">
              <c16:uniqueId val="{00000000-F43F-4C2A-9BC1-E8ED42BEAB1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43F-4C2A-9BC1-E8ED42BEAB1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248.56</c:v>
                </c:pt>
                <c:pt idx="1">
                  <c:v>270.3</c:v>
                </c:pt>
                <c:pt idx="2">
                  <c:v>371.47</c:v>
                </c:pt>
                <c:pt idx="3">
                  <c:v>321.5</c:v>
                </c:pt>
                <c:pt idx="4">
                  <c:v>336.71</c:v>
                </c:pt>
              </c:numCache>
            </c:numRef>
          </c:val>
          <c:extLst>
            <c:ext xmlns:c16="http://schemas.microsoft.com/office/drawing/2014/chart" uri="{C3380CC4-5D6E-409C-BE32-E72D297353CC}">
              <c16:uniqueId val="{00000000-3356-4C18-B43D-38DCD7D7BC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356-4C18-B43D-38DCD7D7BC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6"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岩手県　野田村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4105</v>
      </c>
      <c r="AM8" s="60"/>
      <c r="AN8" s="60"/>
      <c r="AO8" s="60"/>
      <c r="AP8" s="60"/>
      <c r="AQ8" s="60"/>
      <c r="AR8" s="60"/>
      <c r="AS8" s="60"/>
      <c r="AT8" s="36">
        <f>データ!$S$6</f>
        <v>80.8</v>
      </c>
      <c r="AU8" s="36"/>
      <c r="AV8" s="36"/>
      <c r="AW8" s="36"/>
      <c r="AX8" s="36"/>
      <c r="AY8" s="36"/>
      <c r="AZ8" s="36"/>
      <c r="BA8" s="36"/>
      <c r="BB8" s="36">
        <f>データ!$T$6</f>
        <v>50.8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93.56</v>
      </c>
      <c r="Q10" s="36"/>
      <c r="R10" s="36"/>
      <c r="S10" s="36"/>
      <c r="T10" s="36"/>
      <c r="U10" s="36"/>
      <c r="V10" s="36"/>
      <c r="W10" s="60">
        <f>データ!$Q$6</f>
        <v>2860</v>
      </c>
      <c r="X10" s="60"/>
      <c r="Y10" s="60"/>
      <c r="Z10" s="60"/>
      <c r="AA10" s="60"/>
      <c r="AB10" s="60"/>
      <c r="AC10" s="60"/>
      <c r="AD10" s="2"/>
      <c r="AE10" s="2"/>
      <c r="AF10" s="2"/>
      <c r="AG10" s="2"/>
      <c r="AH10" s="2"/>
      <c r="AI10" s="2"/>
      <c r="AJ10" s="2"/>
      <c r="AK10" s="2"/>
      <c r="AL10" s="60">
        <f>データ!$U$6</f>
        <v>3822</v>
      </c>
      <c r="AM10" s="60"/>
      <c r="AN10" s="60"/>
      <c r="AO10" s="60"/>
      <c r="AP10" s="60"/>
      <c r="AQ10" s="60"/>
      <c r="AR10" s="60"/>
      <c r="AS10" s="60"/>
      <c r="AT10" s="36">
        <f>データ!$V$6</f>
        <v>8.15</v>
      </c>
      <c r="AU10" s="36"/>
      <c r="AV10" s="36"/>
      <c r="AW10" s="36"/>
      <c r="AX10" s="36"/>
      <c r="AY10" s="36"/>
      <c r="AZ10" s="36"/>
      <c r="BA10" s="36"/>
      <c r="BB10" s="36">
        <f>データ!$W$6</f>
        <v>468.96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44</v>
      </c>
      <c r="O85" s="13" t="str">
        <f>データ!EN6</f>
        <v>【0.58】</v>
      </c>
    </row>
  </sheetData>
  <sheetProtection algorithmName="SHA-512" hashValue="X0zEc4C/72A9uutdqErF5c/PrU2mszcVhbavX4x/BvQ4PVj15BuI9sWiPwNP1pfgrA/B/ibc3hxfuJV86ADcLQ==" saltValue="aMUdWE2HW1e4kOgdwERP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45</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46</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47</v>
      </c>
      <c r="B3" s="16" t="s">
        <v>48</v>
      </c>
      <c r="C3" s="16" t="s">
        <v>49</v>
      </c>
      <c r="D3" s="16" t="s">
        <v>50</v>
      </c>
      <c r="E3" s="16" t="s">
        <v>51</v>
      </c>
      <c r="F3" s="16" t="s">
        <v>52</v>
      </c>
      <c r="G3" s="16" t="s">
        <v>53</v>
      </c>
      <c r="H3" s="72" t="s">
        <v>54</v>
      </c>
      <c r="I3" s="73"/>
      <c r="J3" s="73"/>
      <c r="K3" s="73"/>
      <c r="L3" s="73"/>
      <c r="M3" s="73"/>
      <c r="N3" s="73"/>
      <c r="O3" s="73"/>
      <c r="P3" s="73"/>
      <c r="Q3" s="73"/>
      <c r="R3" s="73"/>
      <c r="S3" s="73"/>
      <c r="T3" s="73"/>
      <c r="U3" s="73"/>
      <c r="V3" s="73"/>
      <c r="W3" s="74"/>
      <c r="X3" s="78" t="s">
        <v>55</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56</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57</v>
      </c>
      <c r="B4" s="17"/>
      <c r="C4" s="17"/>
      <c r="D4" s="17"/>
      <c r="E4" s="17"/>
      <c r="F4" s="17"/>
      <c r="G4" s="17"/>
      <c r="H4" s="75"/>
      <c r="I4" s="76"/>
      <c r="J4" s="76"/>
      <c r="K4" s="76"/>
      <c r="L4" s="76"/>
      <c r="M4" s="76"/>
      <c r="N4" s="76"/>
      <c r="O4" s="76"/>
      <c r="P4" s="76"/>
      <c r="Q4" s="76"/>
      <c r="R4" s="76"/>
      <c r="S4" s="76"/>
      <c r="T4" s="76"/>
      <c r="U4" s="76"/>
      <c r="V4" s="76"/>
      <c r="W4" s="77"/>
      <c r="X4" s="71" t="s">
        <v>58</v>
      </c>
      <c r="Y4" s="71"/>
      <c r="Z4" s="71"/>
      <c r="AA4" s="71"/>
      <c r="AB4" s="71"/>
      <c r="AC4" s="71"/>
      <c r="AD4" s="71"/>
      <c r="AE4" s="71"/>
      <c r="AF4" s="71"/>
      <c r="AG4" s="71"/>
      <c r="AH4" s="71"/>
      <c r="AI4" s="71" t="s">
        <v>59</v>
      </c>
      <c r="AJ4" s="71"/>
      <c r="AK4" s="71"/>
      <c r="AL4" s="71"/>
      <c r="AM4" s="71"/>
      <c r="AN4" s="71"/>
      <c r="AO4" s="71"/>
      <c r="AP4" s="71"/>
      <c r="AQ4" s="71"/>
      <c r="AR4" s="71"/>
      <c r="AS4" s="71"/>
      <c r="AT4" s="71" t="s">
        <v>60</v>
      </c>
      <c r="AU4" s="71"/>
      <c r="AV4" s="71"/>
      <c r="AW4" s="71"/>
      <c r="AX4" s="71"/>
      <c r="AY4" s="71"/>
      <c r="AZ4" s="71"/>
      <c r="BA4" s="71"/>
      <c r="BB4" s="71"/>
      <c r="BC4" s="71"/>
      <c r="BD4" s="71"/>
      <c r="BE4" s="71" t="s">
        <v>61</v>
      </c>
      <c r="BF4" s="71"/>
      <c r="BG4" s="71"/>
      <c r="BH4" s="71"/>
      <c r="BI4" s="71"/>
      <c r="BJ4" s="71"/>
      <c r="BK4" s="71"/>
      <c r="BL4" s="71"/>
      <c r="BM4" s="71"/>
      <c r="BN4" s="71"/>
      <c r="BO4" s="71"/>
      <c r="BP4" s="71" t="s">
        <v>62</v>
      </c>
      <c r="BQ4" s="71"/>
      <c r="BR4" s="71"/>
      <c r="BS4" s="71"/>
      <c r="BT4" s="71"/>
      <c r="BU4" s="71"/>
      <c r="BV4" s="71"/>
      <c r="BW4" s="71"/>
      <c r="BX4" s="71"/>
      <c r="BY4" s="71"/>
      <c r="BZ4" s="71"/>
      <c r="CA4" s="71" t="s">
        <v>63</v>
      </c>
      <c r="CB4" s="71"/>
      <c r="CC4" s="71"/>
      <c r="CD4" s="71"/>
      <c r="CE4" s="71"/>
      <c r="CF4" s="71"/>
      <c r="CG4" s="71"/>
      <c r="CH4" s="71"/>
      <c r="CI4" s="71"/>
      <c r="CJ4" s="71"/>
      <c r="CK4" s="71"/>
      <c r="CL4" s="71" t="s">
        <v>64</v>
      </c>
      <c r="CM4" s="71"/>
      <c r="CN4" s="71"/>
      <c r="CO4" s="71"/>
      <c r="CP4" s="71"/>
      <c r="CQ4" s="71"/>
      <c r="CR4" s="71"/>
      <c r="CS4" s="71"/>
      <c r="CT4" s="71"/>
      <c r="CU4" s="71"/>
      <c r="CV4" s="71"/>
      <c r="CW4" s="71" t="s">
        <v>65</v>
      </c>
      <c r="CX4" s="71"/>
      <c r="CY4" s="71"/>
      <c r="CZ4" s="71"/>
      <c r="DA4" s="71"/>
      <c r="DB4" s="71"/>
      <c r="DC4" s="71"/>
      <c r="DD4" s="71"/>
      <c r="DE4" s="71"/>
      <c r="DF4" s="71"/>
      <c r="DG4" s="71"/>
      <c r="DH4" s="71" t="s">
        <v>66</v>
      </c>
      <c r="DI4" s="71"/>
      <c r="DJ4" s="71"/>
      <c r="DK4" s="71"/>
      <c r="DL4" s="71"/>
      <c r="DM4" s="71"/>
      <c r="DN4" s="71"/>
      <c r="DO4" s="71"/>
      <c r="DP4" s="71"/>
      <c r="DQ4" s="71"/>
      <c r="DR4" s="71"/>
      <c r="DS4" s="71" t="s">
        <v>67</v>
      </c>
      <c r="DT4" s="71"/>
      <c r="DU4" s="71"/>
      <c r="DV4" s="71"/>
      <c r="DW4" s="71"/>
      <c r="DX4" s="71"/>
      <c r="DY4" s="71"/>
      <c r="DZ4" s="71"/>
      <c r="EA4" s="71"/>
      <c r="EB4" s="71"/>
      <c r="EC4" s="71"/>
      <c r="ED4" s="71" t="s">
        <v>68</v>
      </c>
      <c r="EE4" s="71"/>
      <c r="EF4" s="71"/>
      <c r="EG4" s="71"/>
      <c r="EH4" s="71"/>
      <c r="EI4" s="71"/>
      <c r="EJ4" s="71"/>
      <c r="EK4" s="71"/>
      <c r="EL4" s="71"/>
      <c r="EM4" s="71"/>
      <c r="EN4" s="71"/>
    </row>
    <row r="5" spans="1:144" x14ac:dyDescent="0.2">
      <c r="A5" s="15" t="s">
        <v>69</v>
      </c>
      <c r="B5" s="18"/>
      <c r="C5" s="18"/>
      <c r="D5" s="18"/>
      <c r="E5" s="18"/>
      <c r="F5" s="18"/>
      <c r="G5" s="18"/>
      <c r="H5" s="19" t="s">
        <v>70</v>
      </c>
      <c r="I5" s="19" t="s">
        <v>71</v>
      </c>
      <c r="J5" s="19" t="s">
        <v>72</v>
      </c>
      <c r="K5" s="19" t="s">
        <v>73</v>
      </c>
      <c r="L5" s="19" t="s">
        <v>74</v>
      </c>
      <c r="M5" s="19" t="s">
        <v>75</v>
      </c>
      <c r="N5" s="19" t="s">
        <v>76</v>
      </c>
      <c r="O5" s="19" t="s">
        <v>77</v>
      </c>
      <c r="P5" s="19" t="s">
        <v>78</v>
      </c>
      <c r="Q5" s="19" t="s">
        <v>79</v>
      </c>
      <c r="R5" s="19" t="s">
        <v>80</v>
      </c>
      <c r="S5" s="19" t="s">
        <v>81</v>
      </c>
      <c r="T5" s="19" t="s">
        <v>82</v>
      </c>
      <c r="U5" s="19" t="s">
        <v>83</v>
      </c>
      <c r="V5" s="19" t="s">
        <v>84</v>
      </c>
      <c r="W5" s="19" t="s">
        <v>85</v>
      </c>
      <c r="X5" s="19" t="s">
        <v>86</v>
      </c>
      <c r="Y5" s="19" t="s">
        <v>87</v>
      </c>
      <c r="Z5" s="19" t="s">
        <v>88</v>
      </c>
      <c r="AA5" s="19" t="s">
        <v>89</v>
      </c>
      <c r="AB5" s="19" t="s">
        <v>90</v>
      </c>
      <c r="AC5" s="19" t="s">
        <v>91</v>
      </c>
      <c r="AD5" s="19" t="s">
        <v>92</v>
      </c>
      <c r="AE5" s="19" t="s">
        <v>93</v>
      </c>
      <c r="AF5" s="19" t="s">
        <v>94</v>
      </c>
      <c r="AG5" s="19" t="s">
        <v>95</v>
      </c>
      <c r="AH5" s="19" t="s">
        <v>29</v>
      </c>
      <c r="AI5" s="19" t="s">
        <v>86</v>
      </c>
      <c r="AJ5" s="19" t="s">
        <v>87</v>
      </c>
      <c r="AK5" s="19" t="s">
        <v>88</v>
      </c>
      <c r="AL5" s="19" t="s">
        <v>89</v>
      </c>
      <c r="AM5" s="19" t="s">
        <v>90</v>
      </c>
      <c r="AN5" s="19" t="s">
        <v>91</v>
      </c>
      <c r="AO5" s="19" t="s">
        <v>92</v>
      </c>
      <c r="AP5" s="19" t="s">
        <v>93</v>
      </c>
      <c r="AQ5" s="19" t="s">
        <v>94</v>
      </c>
      <c r="AR5" s="19" t="s">
        <v>95</v>
      </c>
      <c r="AS5" s="19" t="s">
        <v>96</v>
      </c>
      <c r="AT5" s="19" t="s">
        <v>86</v>
      </c>
      <c r="AU5" s="19" t="s">
        <v>87</v>
      </c>
      <c r="AV5" s="19" t="s">
        <v>88</v>
      </c>
      <c r="AW5" s="19" t="s">
        <v>89</v>
      </c>
      <c r="AX5" s="19" t="s">
        <v>90</v>
      </c>
      <c r="AY5" s="19" t="s">
        <v>91</v>
      </c>
      <c r="AZ5" s="19" t="s">
        <v>92</v>
      </c>
      <c r="BA5" s="19" t="s">
        <v>93</v>
      </c>
      <c r="BB5" s="19" t="s">
        <v>94</v>
      </c>
      <c r="BC5" s="19" t="s">
        <v>95</v>
      </c>
      <c r="BD5" s="19" t="s">
        <v>96</v>
      </c>
      <c r="BE5" s="19" t="s">
        <v>86</v>
      </c>
      <c r="BF5" s="19" t="s">
        <v>87</v>
      </c>
      <c r="BG5" s="19" t="s">
        <v>88</v>
      </c>
      <c r="BH5" s="19" t="s">
        <v>89</v>
      </c>
      <c r="BI5" s="19" t="s">
        <v>90</v>
      </c>
      <c r="BJ5" s="19" t="s">
        <v>91</v>
      </c>
      <c r="BK5" s="19" t="s">
        <v>92</v>
      </c>
      <c r="BL5" s="19" t="s">
        <v>93</v>
      </c>
      <c r="BM5" s="19" t="s">
        <v>94</v>
      </c>
      <c r="BN5" s="19" t="s">
        <v>95</v>
      </c>
      <c r="BO5" s="19" t="s">
        <v>96</v>
      </c>
      <c r="BP5" s="19" t="s">
        <v>86</v>
      </c>
      <c r="BQ5" s="19" t="s">
        <v>87</v>
      </c>
      <c r="BR5" s="19" t="s">
        <v>88</v>
      </c>
      <c r="BS5" s="19" t="s">
        <v>89</v>
      </c>
      <c r="BT5" s="19" t="s">
        <v>90</v>
      </c>
      <c r="BU5" s="19" t="s">
        <v>91</v>
      </c>
      <c r="BV5" s="19" t="s">
        <v>92</v>
      </c>
      <c r="BW5" s="19" t="s">
        <v>93</v>
      </c>
      <c r="BX5" s="19" t="s">
        <v>94</v>
      </c>
      <c r="BY5" s="19" t="s">
        <v>95</v>
      </c>
      <c r="BZ5" s="19" t="s">
        <v>96</v>
      </c>
      <c r="CA5" s="19" t="s">
        <v>86</v>
      </c>
      <c r="CB5" s="19" t="s">
        <v>87</v>
      </c>
      <c r="CC5" s="19" t="s">
        <v>88</v>
      </c>
      <c r="CD5" s="19" t="s">
        <v>89</v>
      </c>
      <c r="CE5" s="19" t="s">
        <v>90</v>
      </c>
      <c r="CF5" s="19" t="s">
        <v>91</v>
      </c>
      <c r="CG5" s="19" t="s">
        <v>92</v>
      </c>
      <c r="CH5" s="19" t="s">
        <v>93</v>
      </c>
      <c r="CI5" s="19" t="s">
        <v>94</v>
      </c>
      <c r="CJ5" s="19" t="s">
        <v>95</v>
      </c>
      <c r="CK5" s="19" t="s">
        <v>96</v>
      </c>
      <c r="CL5" s="19" t="s">
        <v>86</v>
      </c>
      <c r="CM5" s="19" t="s">
        <v>87</v>
      </c>
      <c r="CN5" s="19" t="s">
        <v>88</v>
      </c>
      <c r="CO5" s="19" t="s">
        <v>89</v>
      </c>
      <c r="CP5" s="19" t="s">
        <v>90</v>
      </c>
      <c r="CQ5" s="19" t="s">
        <v>91</v>
      </c>
      <c r="CR5" s="19" t="s">
        <v>92</v>
      </c>
      <c r="CS5" s="19" t="s">
        <v>93</v>
      </c>
      <c r="CT5" s="19" t="s">
        <v>94</v>
      </c>
      <c r="CU5" s="19" t="s">
        <v>95</v>
      </c>
      <c r="CV5" s="19" t="s">
        <v>96</v>
      </c>
      <c r="CW5" s="19" t="s">
        <v>86</v>
      </c>
      <c r="CX5" s="19" t="s">
        <v>87</v>
      </c>
      <c r="CY5" s="19" t="s">
        <v>88</v>
      </c>
      <c r="CZ5" s="19" t="s">
        <v>89</v>
      </c>
      <c r="DA5" s="19" t="s">
        <v>90</v>
      </c>
      <c r="DB5" s="19" t="s">
        <v>91</v>
      </c>
      <c r="DC5" s="19" t="s">
        <v>92</v>
      </c>
      <c r="DD5" s="19" t="s">
        <v>93</v>
      </c>
      <c r="DE5" s="19" t="s">
        <v>94</v>
      </c>
      <c r="DF5" s="19" t="s">
        <v>95</v>
      </c>
      <c r="DG5" s="19" t="s">
        <v>96</v>
      </c>
      <c r="DH5" s="19" t="s">
        <v>86</v>
      </c>
      <c r="DI5" s="19" t="s">
        <v>87</v>
      </c>
      <c r="DJ5" s="19" t="s">
        <v>88</v>
      </c>
      <c r="DK5" s="19" t="s">
        <v>89</v>
      </c>
      <c r="DL5" s="19" t="s">
        <v>90</v>
      </c>
      <c r="DM5" s="19" t="s">
        <v>91</v>
      </c>
      <c r="DN5" s="19" t="s">
        <v>92</v>
      </c>
      <c r="DO5" s="19" t="s">
        <v>93</v>
      </c>
      <c r="DP5" s="19" t="s">
        <v>94</v>
      </c>
      <c r="DQ5" s="19" t="s">
        <v>95</v>
      </c>
      <c r="DR5" s="19" t="s">
        <v>96</v>
      </c>
      <c r="DS5" s="19" t="s">
        <v>86</v>
      </c>
      <c r="DT5" s="19" t="s">
        <v>87</v>
      </c>
      <c r="DU5" s="19" t="s">
        <v>88</v>
      </c>
      <c r="DV5" s="19" t="s">
        <v>89</v>
      </c>
      <c r="DW5" s="19" t="s">
        <v>90</v>
      </c>
      <c r="DX5" s="19" t="s">
        <v>91</v>
      </c>
      <c r="DY5" s="19" t="s">
        <v>92</v>
      </c>
      <c r="DZ5" s="19" t="s">
        <v>93</v>
      </c>
      <c r="EA5" s="19" t="s">
        <v>94</v>
      </c>
      <c r="EB5" s="19" t="s">
        <v>95</v>
      </c>
      <c r="EC5" s="19" t="s">
        <v>96</v>
      </c>
      <c r="ED5" s="19" t="s">
        <v>86</v>
      </c>
      <c r="EE5" s="19" t="s">
        <v>87</v>
      </c>
      <c r="EF5" s="19" t="s">
        <v>88</v>
      </c>
      <c r="EG5" s="19" t="s">
        <v>89</v>
      </c>
      <c r="EH5" s="19" t="s">
        <v>90</v>
      </c>
      <c r="EI5" s="19" t="s">
        <v>91</v>
      </c>
      <c r="EJ5" s="19" t="s">
        <v>92</v>
      </c>
      <c r="EK5" s="19" t="s">
        <v>93</v>
      </c>
      <c r="EL5" s="19" t="s">
        <v>94</v>
      </c>
      <c r="EM5" s="19" t="s">
        <v>95</v>
      </c>
      <c r="EN5" s="19" t="s">
        <v>96</v>
      </c>
    </row>
    <row r="6" spans="1:144" s="23" customFormat="1" x14ac:dyDescent="0.2">
      <c r="A6" s="15" t="s">
        <v>97</v>
      </c>
      <c r="B6" s="20">
        <f>B7</f>
        <v>2021</v>
      </c>
      <c r="C6" s="20">
        <f t="shared" ref="C6:W6" si="3">C7</f>
        <v>35033</v>
      </c>
      <c r="D6" s="20">
        <f t="shared" si="3"/>
        <v>47</v>
      </c>
      <c r="E6" s="20">
        <f t="shared" si="3"/>
        <v>1</v>
      </c>
      <c r="F6" s="20">
        <f t="shared" si="3"/>
        <v>0</v>
      </c>
      <c r="G6" s="20">
        <f t="shared" si="3"/>
        <v>0</v>
      </c>
      <c r="H6" s="20" t="str">
        <f t="shared" si="3"/>
        <v>岩手県　野田村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93.56</v>
      </c>
      <c r="Q6" s="21">
        <f t="shared" si="3"/>
        <v>2860</v>
      </c>
      <c r="R6" s="21">
        <f t="shared" si="3"/>
        <v>4105</v>
      </c>
      <c r="S6" s="21">
        <f t="shared" si="3"/>
        <v>80.8</v>
      </c>
      <c r="T6" s="21">
        <f t="shared" si="3"/>
        <v>50.8</v>
      </c>
      <c r="U6" s="21">
        <f t="shared" si="3"/>
        <v>3822</v>
      </c>
      <c r="V6" s="21">
        <f t="shared" si="3"/>
        <v>8.15</v>
      </c>
      <c r="W6" s="21">
        <f t="shared" si="3"/>
        <v>468.96</v>
      </c>
      <c r="X6" s="22">
        <f>IF(X7="",NA(),X7)</f>
        <v>79.73</v>
      </c>
      <c r="Y6" s="22">
        <f t="shared" ref="Y6:AG6" si="4">IF(Y7="",NA(),Y7)</f>
        <v>77.989999999999995</v>
      </c>
      <c r="Z6" s="22">
        <f t="shared" si="4"/>
        <v>83.13</v>
      </c>
      <c r="AA6" s="22">
        <f t="shared" si="4"/>
        <v>82.23</v>
      </c>
      <c r="AB6" s="22">
        <f t="shared" si="4"/>
        <v>73.52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774.57</v>
      </c>
      <c r="BF6" s="22">
        <f t="shared" ref="BF6:BN6" si="7">IF(BF7="",NA(),BF7)</f>
        <v>756.83</v>
      </c>
      <c r="BG6" s="22">
        <f t="shared" si="7"/>
        <v>758.85</v>
      </c>
      <c r="BH6" s="22">
        <f t="shared" si="7"/>
        <v>767.99</v>
      </c>
      <c r="BI6" s="22">
        <f t="shared" si="7"/>
        <v>779</v>
      </c>
      <c r="BJ6" s="22">
        <f t="shared" si="7"/>
        <v>1061.58</v>
      </c>
      <c r="BK6" s="22">
        <f t="shared" si="7"/>
        <v>1007.7</v>
      </c>
      <c r="BL6" s="22">
        <f t="shared" si="7"/>
        <v>1018.52</v>
      </c>
      <c r="BM6" s="22">
        <f t="shared" si="7"/>
        <v>949.61</v>
      </c>
      <c r="BN6" s="22">
        <f t="shared" si="7"/>
        <v>918.84</v>
      </c>
      <c r="BO6" s="21" t="str">
        <f>IF(BO7="","",IF(BO7="-","【-】","【"&amp;SUBSTITUTE(TEXT(BO7,"#,##0.00"),"-","△")&amp;"】"))</f>
        <v>【940.88】</v>
      </c>
      <c r="BP6" s="22">
        <f>IF(BP7="",NA(),BP7)</f>
        <v>68.290000000000006</v>
      </c>
      <c r="BQ6" s="22">
        <f t="shared" ref="BQ6:BY6" si="8">IF(BQ7="",NA(),BQ7)</f>
        <v>67.260000000000005</v>
      </c>
      <c r="BR6" s="22">
        <f t="shared" si="8"/>
        <v>58.58</v>
      </c>
      <c r="BS6" s="22">
        <f t="shared" si="8"/>
        <v>57.33</v>
      </c>
      <c r="BT6" s="22">
        <f t="shared" si="8"/>
        <v>54.99</v>
      </c>
      <c r="BU6" s="22">
        <f t="shared" si="8"/>
        <v>58.52</v>
      </c>
      <c r="BV6" s="22">
        <f t="shared" si="8"/>
        <v>59.22</v>
      </c>
      <c r="BW6" s="22">
        <f t="shared" si="8"/>
        <v>58.79</v>
      </c>
      <c r="BX6" s="22">
        <f t="shared" si="8"/>
        <v>58.41</v>
      </c>
      <c r="BY6" s="22">
        <f t="shared" si="8"/>
        <v>58.27</v>
      </c>
      <c r="BZ6" s="21" t="str">
        <f>IF(BZ7="","",IF(BZ7="-","【-】","【"&amp;SUBSTITUTE(TEXT(BZ7,"#,##0.00"),"-","△")&amp;"】"))</f>
        <v>【54.59】</v>
      </c>
      <c r="CA6" s="22">
        <f>IF(CA7="",NA(),CA7)</f>
        <v>248.56</v>
      </c>
      <c r="CB6" s="22">
        <f t="shared" ref="CB6:CJ6" si="9">IF(CB7="",NA(),CB7)</f>
        <v>270.3</v>
      </c>
      <c r="CC6" s="22">
        <f t="shared" si="9"/>
        <v>371.47</v>
      </c>
      <c r="CD6" s="22">
        <f t="shared" si="9"/>
        <v>321.5</v>
      </c>
      <c r="CE6" s="22">
        <f t="shared" si="9"/>
        <v>336.71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60.69</v>
      </c>
      <c r="CM6" s="22">
        <f t="shared" ref="CM6:CU6" si="10">IF(CM7="",NA(),CM7)</f>
        <v>74.52</v>
      </c>
      <c r="CN6" s="22">
        <f t="shared" si="10"/>
        <v>77.260000000000005</v>
      </c>
      <c r="CO6" s="22">
        <f t="shared" si="10"/>
        <v>68.2</v>
      </c>
      <c r="CP6" s="22">
        <f t="shared" si="10"/>
        <v>74.150000000000006</v>
      </c>
      <c r="CQ6" s="22">
        <f t="shared" si="10"/>
        <v>57.3</v>
      </c>
      <c r="CR6" s="22">
        <f t="shared" si="10"/>
        <v>56.76</v>
      </c>
      <c r="CS6" s="22">
        <f t="shared" si="10"/>
        <v>56.04</v>
      </c>
      <c r="CT6" s="22">
        <f t="shared" si="10"/>
        <v>58.52</v>
      </c>
      <c r="CU6" s="22">
        <f t="shared" si="10"/>
        <v>58.88</v>
      </c>
      <c r="CV6" s="21" t="str">
        <f>IF(CV7="","",IF(CV7="-","【-】","【"&amp;SUBSTITUTE(TEXT(CV7,"#,##0.00"),"-","△")&amp;"】"))</f>
        <v>【56.42】</v>
      </c>
      <c r="CW6" s="22">
        <f>IF(CW7="",NA(),CW7)</f>
        <v>67.13</v>
      </c>
      <c r="CX6" s="22">
        <f t="shared" ref="CX6:DF6" si="11">IF(CX7="",NA(),CX7)</f>
        <v>50.1</v>
      </c>
      <c r="CY6" s="22">
        <f t="shared" si="11"/>
        <v>41.4</v>
      </c>
      <c r="CZ6" s="22">
        <f t="shared" si="11"/>
        <v>56.02</v>
      </c>
      <c r="DA6" s="22">
        <f t="shared" si="11"/>
        <v>50.7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1.47</v>
      </c>
      <c r="EE6" s="22">
        <f t="shared" ref="EE6:EM6" si="14">IF(EE7="",NA(),EE7)</f>
        <v>0.43</v>
      </c>
      <c r="EF6" s="22">
        <f t="shared" si="14"/>
        <v>0.48</v>
      </c>
      <c r="EG6" s="22">
        <f t="shared" si="14"/>
        <v>0.73</v>
      </c>
      <c r="EH6" s="22">
        <f t="shared" si="14"/>
        <v>1.95</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35033</v>
      </c>
      <c r="D7" s="24">
        <v>47</v>
      </c>
      <c r="E7" s="24">
        <v>1</v>
      </c>
      <c r="F7" s="24">
        <v>0</v>
      </c>
      <c r="G7" s="24">
        <v>0</v>
      </c>
      <c r="H7" s="24" t="s">
        <v>98</v>
      </c>
      <c r="I7" s="24" t="s">
        <v>99</v>
      </c>
      <c r="J7" s="24" t="s">
        <v>100</v>
      </c>
      <c r="K7" s="24" t="s">
        <v>101</v>
      </c>
      <c r="L7" s="24" t="s">
        <v>102</v>
      </c>
      <c r="M7" s="24" t="s">
        <v>103</v>
      </c>
      <c r="N7" s="25" t="s">
        <v>104</v>
      </c>
      <c r="O7" s="25" t="s">
        <v>105</v>
      </c>
      <c r="P7" s="25">
        <v>93.56</v>
      </c>
      <c r="Q7" s="25">
        <v>2860</v>
      </c>
      <c r="R7" s="25">
        <v>4105</v>
      </c>
      <c r="S7" s="25">
        <v>80.8</v>
      </c>
      <c r="T7" s="25">
        <v>50.8</v>
      </c>
      <c r="U7" s="25">
        <v>3822</v>
      </c>
      <c r="V7" s="25">
        <v>8.15</v>
      </c>
      <c r="W7" s="25">
        <v>468.96</v>
      </c>
      <c r="X7" s="25">
        <v>79.73</v>
      </c>
      <c r="Y7" s="25">
        <v>77.989999999999995</v>
      </c>
      <c r="Z7" s="25">
        <v>83.13</v>
      </c>
      <c r="AA7" s="25">
        <v>82.23</v>
      </c>
      <c r="AB7" s="25">
        <v>73.52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774.57</v>
      </c>
      <c r="BF7" s="25">
        <v>756.83</v>
      </c>
      <c r="BG7" s="25">
        <v>758.85</v>
      </c>
      <c r="BH7" s="25">
        <v>767.99</v>
      </c>
      <c r="BI7" s="25">
        <v>779</v>
      </c>
      <c r="BJ7" s="25">
        <v>1061.58</v>
      </c>
      <c r="BK7" s="25">
        <v>1007.7</v>
      </c>
      <c r="BL7" s="25">
        <v>1018.52</v>
      </c>
      <c r="BM7" s="25">
        <v>949.61</v>
      </c>
      <c r="BN7" s="25">
        <v>918.84</v>
      </c>
      <c r="BO7" s="25">
        <v>940.88</v>
      </c>
      <c r="BP7" s="25">
        <v>68.290000000000006</v>
      </c>
      <c r="BQ7" s="25">
        <v>67.260000000000005</v>
      </c>
      <c r="BR7" s="25">
        <v>58.58</v>
      </c>
      <c r="BS7" s="25">
        <v>57.33</v>
      </c>
      <c r="BT7" s="25">
        <v>54.99</v>
      </c>
      <c r="BU7" s="25">
        <v>58.52</v>
      </c>
      <c r="BV7" s="25">
        <v>59.22</v>
      </c>
      <c r="BW7" s="25">
        <v>58.79</v>
      </c>
      <c r="BX7" s="25">
        <v>58.41</v>
      </c>
      <c r="BY7" s="25">
        <v>58.27</v>
      </c>
      <c r="BZ7" s="25">
        <v>54.59</v>
      </c>
      <c r="CA7" s="25">
        <v>248.56</v>
      </c>
      <c r="CB7" s="25">
        <v>270.3</v>
      </c>
      <c r="CC7" s="25">
        <v>371.47</v>
      </c>
      <c r="CD7" s="25">
        <v>321.5</v>
      </c>
      <c r="CE7" s="25">
        <v>336.71</v>
      </c>
      <c r="CF7" s="25">
        <v>296.3</v>
      </c>
      <c r="CG7" s="25">
        <v>292.89999999999998</v>
      </c>
      <c r="CH7" s="25">
        <v>298.25</v>
      </c>
      <c r="CI7" s="25">
        <v>303.27999999999997</v>
      </c>
      <c r="CJ7" s="25">
        <v>303.81</v>
      </c>
      <c r="CK7" s="25">
        <v>301.2</v>
      </c>
      <c r="CL7" s="25">
        <v>60.69</v>
      </c>
      <c r="CM7" s="25">
        <v>74.52</v>
      </c>
      <c r="CN7" s="25">
        <v>77.260000000000005</v>
      </c>
      <c r="CO7" s="25">
        <v>68.2</v>
      </c>
      <c r="CP7" s="25">
        <v>74.150000000000006</v>
      </c>
      <c r="CQ7" s="25">
        <v>57.3</v>
      </c>
      <c r="CR7" s="25">
        <v>56.76</v>
      </c>
      <c r="CS7" s="25">
        <v>56.04</v>
      </c>
      <c r="CT7" s="25">
        <v>58.52</v>
      </c>
      <c r="CU7" s="25">
        <v>58.88</v>
      </c>
      <c r="CV7" s="25">
        <v>56.42</v>
      </c>
      <c r="CW7" s="25">
        <v>67.13</v>
      </c>
      <c r="CX7" s="25">
        <v>50.1</v>
      </c>
      <c r="CY7" s="25">
        <v>41.4</v>
      </c>
      <c r="CZ7" s="25">
        <v>56.02</v>
      </c>
      <c r="DA7" s="25">
        <v>50.7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1.47</v>
      </c>
      <c r="EE7" s="25">
        <v>0.43</v>
      </c>
      <c r="EF7" s="25">
        <v>0.48</v>
      </c>
      <c r="EG7" s="25">
        <v>0.73</v>
      </c>
      <c r="EH7" s="25">
        <v>1.95</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106</v>
      </c>
      <c r="C9" s="27" t="s">
        <v>107</v>
      </c>
      <c r="D9" s="27" t="s">
        <v>108</v>
      </c>
      <c r="E9" s="27" t="s">
        <v>109</v>
      </c>
      <c r="F9" s="27" t="s">
        <v>110</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48</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111</v>
      </c>
    </row>
    <row r="12" spans="1:144" x14ac:dyDescent="0.2">
      <c r="B12">
        <v>1</v>
      </c>
      <c r="C12">
        <v>1</v>
      </c>
      <c r="D12">
        <v>1</v>
      </c>
      <c r="E12">
        <v>2</v>
      </c>
      <c r="F12">
        <v>3</v>
      </c>
      <c r="G12" t="s">
        <v>112</v>
      </c>
    </row>
    <row r="13" spans="1:144" x14ac:dyDescent="0.2">
      <c r="B13" t="s">
        <v>113</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n-hikatai</cp:lastModifiedBy>
  <dcterms:created xsi:type="dcterms:W3CDTF">2022-12-01T01:09:03Z</dcterms:created>
  <dcterms:modified xsi:type="dcterms:W3CDTF">2023-01-26T08:17:32Z</dcterms:modified>
  <cp:category/>
</cp:coreProperties>
</file>