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mc:AlternateContent xmlns:mc="http://schemas.openxmlformats.org/markup-compatibility/2006">
    <mc:Choice Requires="x15">
      <x15ac:absPath xmlns:x15ac="http://schemas.microsoft.com/office/spreadsheetml/2010/11/ac" url="C:\Users\0462\Desktop\230113 経営比較分析表\29軽米町\下水法非適【経営比較分析表】2021_035017_47_1718\"/>
    </mc:Choice>
  </mc:AlternateContent>
  <xr:revisionPtr revIDLastSave="0" documentId="13_ncr:1_{282CC322-F5D1-431B-A43F-6490F1BB5EDC}" xr6:coauthVersionLast="36" xr6:coauthVersionMax="36" xr10:uidLastSave="{00000000-0000-0000-0000-000000000000}"/>
  <workbookProtection workbookAlgorithmName="SHA-512" workbookHashValue="a05ZndUZVlXWvdb+Mj84kWqGCChDTsEraNu0a5Qtk+TiPzpKhTTiUVvz8vioCPjlFTQ38YGIw0XTb5NDIwOgQw==" workbookSaltValue="om30ARn8GJaw7Qr0y45OR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B10" i="4"/>
  <c r="AT8"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<sst xmlns="http://schemas.openxmlformats.org/spreadsheetml/2006/main" count="236" uniqueCount="119">
  <si>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</si>
  <si>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</si>
  <si>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</si>
  <si>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</si>
  <si>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</si>
  <si>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</si>
  <si>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</si>
  <si>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</si>
  <si>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</si>
  <si>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</si>
  <si>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</si>
  <si>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</si>
  <si>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</si>
  <si>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</si>
  <si>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</si>
  <si>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</si>
  <si>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</si>
  <si>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</si>
  <si>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</si>
  <si>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</si>
  <si>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</si>
  <si>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</si>
  <si>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</si>
  <si>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</si>
  <si>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</si>
  <si>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</si>
  <si>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</si>
  <si>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</si>
  <si>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</si>
  <si>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</si>
  <si>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</si>
  <si>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</si>
  <si>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</si>
  <si>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</si>
  <si>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</si>
  <si>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</si>
  <si>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</si>
  <si>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</si>
  <si>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</si>
  <si>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</si>
  <si>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</si>
  <si>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</si>
  <si>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</si>
  <si>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</si>
  <si>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</si>
  <si>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</si>
  <si>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</si>
  <si>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</si>
  <si>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</si>
  <si>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</si>
  <si>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</si>
  <si>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</si>
  <si>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</si>
  <si>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</si>
  <si>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</si>
  <si>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</si>
  <si>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</si>
  <si>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</si>
  <si>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</si>
  <si>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</si>
  <si>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</si>
  <si>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</si>
  <si>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</si>
  <si>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</si>
  <si>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</si>
  <si>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</si>
  <si>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</si>
  <si>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</si>
  <si>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</si>
  <si>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</si>
  <si>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</si>
  <si>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</si>
  <si>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</si>
  <si>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</si>
  <si>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</si>
  <si>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</si>
  <si>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</si>
  <si>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</si>
  <si>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</si>
  <si>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</si>
  <si>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</si>
  <si>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</si>
  <si>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</si>
  <si>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</si>
  <si>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</si>
  <si>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</si>
  <si>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</si>
  <si>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</si>
  <si>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</si>
  <si>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</si>
  <si>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</si>
  <si>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</si>
  <si>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</si>
  <si>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</si>
  <si>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</si>
  <si>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</si>
  <si>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</si>
  <si>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</si>
  <si>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軽米町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</si>
  <si>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</si>
  <si>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</si>
  <si>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</si>
  <si>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</si>
  <si>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</si>
  <si>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</si>
  <si>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</si>
  <si>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</si>
  <si>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</si>
  <si>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</si>
  <si>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</si>
  <si>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</si>
  <si>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</si>
  <si>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</si>
  <si>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</si>
  <si>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</si>
  <si>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</si>
  <si>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類似団体と比べて、経費回収率や施設利用率が低く、汚水処理原価が高い状況にあります。主な原因は水洗化率が低いことにあり、広報誌等を活用しているが、他の手段も検討しながら接続率の向上に努めてまいります。
　今後も令和８年度までの「軽米町下水道事業経営戦略」を基本としながら、ストックマネジメント支援制度等を利用し下水道施設全体の中長期的な状態予測をしながら維持管理や改築更新を行い、改築更新経費の削減に努めてまいります。</t>
    <phoneticPr fontId="4"/>
  </si>
  <si>
    <t>　当町の施設は供用開始から16年が経過していますが、法定耐用年数に到達した管きょ等はまだ無いため、今後の状況に応じて検討してまいります。
　機械設備等は耐用年数に達するものもあるため、今後も点検を実施しながら長寿命化と更新に努めてまいります。</t>
    <rPh sb="1" eb="3">
      <t>トウチョウ</t>
    </rPh>
    <rPh sb="4" eb="6">
      <t>シセツ</t>
    </rPh>
    <rPh sb="7" eb="11">
      <t>キョウヨウカイシ</t>
    </rPh>
    <rPh sb="15" eb="16">
      <t>ネン</t>
    </rPh>
    <rPh sb="17" eb="19">
      <t>ケイカ</t>
    </rPh>
    <rPh sb="26" eb="32">
      <t>ホウテイタイヨウネンスウ</t>
    </rPh>
    <rPh sb="33" eb="35">
      <t>トウタツ</t>
    </rPh>
    <rPh sb="37" eb="38">
      <t>カン</t>
    </rPh>
    <rPh sb="40" eb="41">
      <t>トウ</t>
    </rPh>
    <rPh sb="44" eb="45">
      <t>ナ</t>
    </rPh>
    <rPh sb="49" eb="51">
      <t>コンゴ</t>
    </rPh>
    <rPh sb="52" eb="54">
      <t>ジョウキョウ</t>
    </rPh>
    <rPh sb="55" eb="56">
      <t>オウ</t>
    </rPh>
    <rPh sb="58" eb="60">
      <t>ケントウ</t>
    </rPh>
    <rPh sb="70" eb="75">
      <t>キカイセツビトウ</t>
    </rPh>
    <rPh sb="76" eb="80">
      <t>タイヨウネンスウ</t>
    </rPh>
    <rPh sb="81" eb="82">
      <t>タッ</t>
    </rPh>
    <rPh sb="92" eb="94">
      <t>コンゴ</t>
    </rPh>
    <rPh sb="95" eb="97">
      <t>テンケン</t>
    </rPh>
    <rPh sb="98" eb="100">
      <t>ジッシ</t>
    </rPh>
    <rPh sb="104" eb="108">
      <t>チョウジュミョウカ</t>
    </rPh>
    <rPh sb="109" eb="111">
      <t>コウシン</t>
    </rPh>
    <rPh sb="112" eb="113">
      <t>ツト</t>
    </rPh>
    <phoneticPr fontId="4"/>
  </si>
  <si>
    <t>①収益的収支比率について
　収益的収支比率は99.39％となっており、収支赤字と企業債の償還金を一般会計からの繰入金で賄われている状況です。
④企業債残高対事業規模比率について
　施設整備のための財源の一部である企業債借入残高は、繰入基準額の見直しにより、一般会計からの負担ですべて賄われていますが、今後も将来の利用負担を考慮し、借入額が膨らまないように運営実態を把握し効率的な事業計画を進めていきます。
⑤経費回収率、⑥汚水処理原価について
　人事異動に伴う維持管理費にかかる職員給与費の増加により汚水処理原価が354.99円に増加し、経費回収率は71.29％に減少しています。今後より一層の経費節減と有収水量の向上に努めます。
⑦施設利用率について
　施設利用率は年々増加し、令和３年度に30％に達しました。しかし、類似団体と比較すると依然低い数値であるため、今後も接続率の向上に努めてまいります。
⑧水洗化率について
　年々増加傾向にあるものの、依然として類似市町村を大きく下回る数値となっています。事業を継続していくうえで支出の抑制には限界も出てくることを想定し、今後も接続率の向上に努めます。</t>
    <rPh sb="1" eb="8">
      <t>シュウエキテキシュウシヒリツ</t>
    </rPh>
    <rPh sb="14" eb="21">
      <t>シュウエキテキシュウシヒリツ</t>
    </rPh>
    <rPh sb="35" eb="39">
      <t>シュウシアカジ</t>
    </rPh>
    <rPh sb="40" eb="43">
      <t>キギョウサイ</t>
    </rPh>
    <rPh sb="44" eb="47">
      <t>ショウカンキン</t>
    </rPh>
    <rPh sb="48" eb="50">
      <t>イッパンカ</t>
    </rPh>
    <rPh sb="50" eb="60">
      <t>イケイカラノクリイレキンデマカナ</t>
    </rPh>
    <rPh sb="65" eb="67">
      <t>ジョウキョウ</t>
    </rPh>
    <rPh sb="73" eb="78">
      <t>キギョウサイザンダカ</t>
    </rPh>
    <rPh sb="78" eb="81">
      <t>タイジギョウ</t>
    </rPh>
    <rPh sb="81" eb="85">
      <t>キボヒリツ</t>
    </rPh>
    <rPh sb="91" eb="93">
      <t>シセツ</t>
    </rPh>
    <rPh sb="93" eb="95">
      <t>セイビノ</t>
    </rPh>
    <rPh sb="95" eb="104">
      <t>タメノザイゲンノイチブ</t>
    </rPh>
    <rPh sb="107" eb="114">
      <t>キギョウサイカリイレザンダカ</t>
    </rPh>
    <rPh sb="116" eb="121">
      <t>クリイレキジュンガク</t>
    </rPh>
    <rPh sb="122" eb="124">
      <t>ミナオ</t>
    </rPh>
    <rPh sb="129" eb="133">
      <t>イッパンカイケイ</t>
    </rPh>
    <rPh sb="136" eb="138">
      <t>フタン</t>
    </rPh>
    <rPh sb="142" eb="143">
      <t>マカナ</t>
    </rPh>
    <rPh sb="151" eb="153">
      <t>コンゴ</t>
    </rPh>
    <rPh sb="154" eb="156">
      <t>ショウライ</t>
    </rPh>
    <rPh sb="157" eb="161">
      <t>リヨウフタン</t>
    </rPh>
    <rPh sb="162" eb="164">
      <t>コウリョ</t>
    </rPh>
    <rPh sb="166" eb="168">
      <t>カリイレ</t>
    </rPh>
    <rPh sb="168" eb="169">
      <t>ガク</t>
    </rPh>
    <rPh sb="170" eb="171">
      <t>フク</t>
    </rPh>
    <rPh sb="178" eb="182">
      <t>ウンエイジッタイ</t>
    </rPh>
    <rPh sb="183" eb="185">
      <t>ハアク</t>
    </rPh>
    <rPh sb="186" eb="189">
      <t>コウリツテキ</t>
    </rPh>
    <rPh sb="190" eb="194">
      <t>ジギョウケイカク</t>
    </rPh>
    <rPh sb="195" eb="196">
      <t>スス</t>
    </rPh>
    <rPh sb="206" eb="211">
      <t>ケイヒカイシュウリツ</t>
    </rPh>
    <rPh sb="225" eb="229">
      <t>ジンジイドウ</t>
    </rPh>
    <rPh sb="230" eb="231">
      <t>トモナ</t>
    </rPh>
    <rPh sb="232" eb="237">
      <t>イジカンリヒ</t>
    </rPh>
    <rPh sb="241" eb="246">
      <t>ショクインキュウヨヒ</t>
    </rPh>
    <rPh sb="247" eb="249">
      <t>ゾウカ</t>
    </rPh>
    <rPh sb="252" eb="258">
      <t>オスイショリゲンカ</t>
    </rPh>
    <rPh sb="265" eb="266">
      <t>エン</t>
    </rPh>
    <rPh sb="267" eb="269">
      <t>ゾウカ</t>
    </rPh>
    <rPh sb="271" eb="276">
      <t>ケイヒカイシュウリツ</t>
    </rPh>
    <rPh sb="284" eb="286">
      <t>ゲンショウ</t>
    </rPh>
    <rPh sb="292" eb="294">
      <t>コンゴ</t>
    </rPh>
    <rPh sb="296" eb="298">
      <t>イッソウ</t>
    </rPh>
    <rPh sb="299" eb="303">
      <t>ケイヒセツゲン</t>
    </rPh>
    <rPh sb="304" eb="308">
      <t>ユウシュウスイリョウ</t>
    </rPh>
    <rPh sb="309" eb="311">
      <t>コウジョウ</t>
    </rPh>
    <rPh sb="312" eb="313">
      <t>ツト</t>
    </rPh>
    <rPh sb="320" eb="325">
      <t>シセツリヨウリツ</t>
    </rPh>
    <rPh sb="331" eb="336">
      <t>シセツリヨウリツ</t>
    </rPh>
    <rPh sb="337" eb="341">
      <t>ネンネンゾウカ</t>
    </rPh>
    <rPh sb="343" eb="345">
      <t>レイワ</t>
    </rPh>
    <rPh sb="346" eb="348">
      <t>ネンド</t>
    </rPh>
    <rPh sb="353" eb="354">
      <t>タッ</t>
    </rPh>
    <rPh sb="363" eb="367">
      <t>ルイジダンタイ</t>
    </rPh>
    <rPh sb="368" eb="370">
      <t>ヒカク</t>
    </rPh>
    <rPh sb="373" eb="376">
      <t>イゼンヒク</t>
    </rPh>
    <rPh sb="377" eb="379">
      <t>スウチ</t>
    </rPh>
    <rPh sb="385" eb="387">
      <t>コンゴ</t>
    </rPh>
    <rPh sb="388" eb="391">
      <t>セツゾクリツ</t>
    </rPh>
    <rPh sb="392" eb="394">
      <t>コウジョウ</t>
    </rPh>
    <rPh sb="395" eb="396">
      <t>ツト</t>
    </rPh>
    <rPh sb="407" eb="411">
      <t>スイセンカリツ</t>
    </rPh>
    <rPh sb="417" eb="421">
      <t>ネンネンゾウカ</t>
    </rPh>
    <rPh sb="421" eb="423">
      <t>ケイコウ</t>
    </rPh>
    <rPh sb="430" eb="432">
      <t>イゼン</t>
    </rPh>
    <rPh sb="435" eb="440">
      <t>ルイジシチョウソン</t>
    </rPh>
    <rPh sb="441" eb="442">
      <t>オオ</t>
    </rPh>
    <rPh sb="444" eb="446">
      <t>シタマワ</t>
    </rPh>
    <rPh sb="447" eb="449">
      <t>スウチ</t>
    </rPh>
    <rPh sb="457" eb="459">
      <t>ジギョウ</t>
    </rPh>
    <rPh sb="460" eb="462">
      <t>ケイゾク</t>
    </rPh>
    <rPh sb="469" eb="471">
      <t>シシュツ</t>
    </rPh>
    <rPh sb="472" eb="474">
      <t>ヨクセイ</t>
    </rPh>
    <rPh sb="476" eb="478">
      <t>ゲンカイ</t>
    </rPh>
    <rPh sb="490" eb="492">
      <t>コンゴ</t>
    </rPh>
    <rPh sb="493" eb="496">
      <t>セツゾクリツ</t>
    </rPh>
    <rPh sb="497" eb="499">
      <t>コウジョウ</t>
    </rPh>
    <rPh sb="500" eb="501">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</si>
</sst>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B3-4517-91DC-F45D41E12BB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0.09</c:v>
                </c:pt>
                <c:pt idx="2">
                  <c:v>0.06</c:v>
                </c:pt>
                <c:pt idx="3">
                  <c:v>0.39</c:v>
                </c:pt>
                <c:pt idx="4">
                  <c:v>0.1</c:v>
                </c:pt>
              </c:numCache>
            </c:numRef>
          </c:val>
          <c:smooth val="0"/>
          <c:extLst>
            <c:ext xmlns:c16="http://schemas.microsoft.com/office/drawing/2014/chart" uri="{C3380CC4-5D6E-409C-BE32-E72D297353CC}">
              <c16:uniqueId val="{00000001-48B3-4517-91DC-F45D41E12BB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27.3</c:v>
                </c:pt>
                <c:pt idx="1">
                  <c:v>27.9</c:v>
                </c:pt>
                <c:pt idx="2">
                  <c:v>28.3</c:v>
                </c:pt>
                <c:pt idx="3">
                  <c:v>29.2</c:v>
                </c:pt>
                <c:pt idx="4">
                  <c:v>30</c:v>
                </c:pt>
              </c:numCache>
            </c:numRef>
          </c:val>
          <c:extLst>
            <c:ext xmlns:c16="http://schemas.microsoft.com/office/drawing/2014/chart" uri="{C3380CC4-5D6E-409C-BE32-E72D297353CC}">
              <c16:uniqueId val="{00000000-6B50-4DBC-B1CF-F34517AE019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37.08</c:v>
                </c:pt>
                <c:pt idx="1">
                  <c:v>37.46</c:v>
                </c:pt>
                <c:pt idx="2">
                  <c:v>37.65</c:v>
                </c:pt>
                <c:pt idx="3">
                  <c:v>42.4</c:v>
                </c:pt>
                <c:pt idx="4">
                  <c:v>42.28</c:v>
                </c:pt>
              </c:numCache>
            </c:numRef>
          </c:val>
          <c:smooth val="0"/>
          <c:extLst>
            <c:ext xmlns:c16="http://schemas.microsoft.com/office/drawing/2014/chart" uri="{C3380CC4-5D6E-409C-BE32-E72D297353CC}">
              <c16:uniqueId val="{00000001-6B50-4DBC-B1CF-F34517AE019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42.93</c:v>
                </c:pt>
                <c:pt idx="1">
                  <c:v>45.02</c:v>
                </c:pt>
                <c:pt idx="2">
                  <c:v>47.47</c:v>
                </c:pt>
                <c:pt idx="3">
                  <c:v>51.94</c:v>
                </c:pt>
                <c:pt idx="4">
                  <c:v>54.29</c:v>
                </c:pt>
              </c:numCache>
            </c:numRef>
          </c:val>
          <c:extLst>
            <c:ext xmlns:c16="http://schemas.microsoft.com/office/drawing/2014/chart" uri="{C3380CC4-5D6E-409C-BE32-E72D297353CC}">
              <c16:uniqueId val="{00000000-A2FF-47B4-836B-629E041CF0E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67.22</c:v>
                </c:pt>
                <c:pt idx="1">
                  <c:v>67.459999999999994</c:v>
                </c:pt>
                <c:pt idx="2">
                  <c:v>67.37</c:v>
                </c:pt>
                <c:pt idx="3">
                  <c:v>84.19</c:v>
                </c:pt>
                <c:pt idx="4">
                  <c:v>84.34</c:v>
                </c:pt>
              </c:numCache>
            </c:numRef>
          </c:val>
          <c:smooth val="0"/>
          <c:extLst>
            <c:ext xmlns:c16="http://schemas.microsoft.com/office/drawing/2014/chart" uri="{C3380CC4-5D6E-409C-BE32-E72D297353CC}">
              <c16:uniqueId val="{00000001-A2FF-47B4-836B-629E041CF0E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100.1</c:v>
                </c:pt>
                <c:pt idx="1">
                  <c:v>100.09</c:v>
                </c:pt>
                <c:pt idx="2">
                  <c:v>100.09</c:v>
                </c:pt>
                <c:pt idx="3">
                  <c:v>100.08</c:v>
                </c:pt>
                <c:pt idx="4">
                  <c:v>99.39</c:v>
                </c:pt>
              </c:numCache>
            </c:numRef>
          </c:val>
          <c:extLst>
            <c:ext xmlns:c16="http://schemas.microsoft.com/office/drawing/2014/chart" uri="{C3380CC4-5D6E-409C-BE32-E72D297353CC}">
              <c16:uniqueId val="{00000000-326C-4089-BCCC-BD892CF11A9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6C-4089-BCCC-BD892CF11A9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2A-4603-9373-CB37FC7EEA9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2A-4603-9373-CB37FC7EEA9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21-4F30-A944-708BCE3DE44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21-4F30-A944-708BCE3DE44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6F-4FBF-B2B1-5374660BA1F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6F-4FBF-B2B1-5374660BA1F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79-4EA0-89F4-C0C36866C86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79-4EA0-89F4-C0C36866C86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34-444B-A035-DB836D1617A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1223.96</c:v>
                </c:pt>
                <c:pt idx="1">
                  <c:v>1269.1500000000001</c:v>
                </c:pt>
                <c:pt idx="2">
                  <c:v>1087.96</c:v>
                </c:pt>
                <c:pt idx="3">
                  <c:v>1258.43</c:v>
                </c:pt>
                <c:pt idx="4">
                  <c:v>1163.75</c:v>
                </c:pt>
              </c:numCache>
            </c:numRef>
          </c:val>
          <c:smooth val="0"/>
          <c:extLst>
            <c:ext xmlns:c16="http://schemas.microsoft.com/office/drawing/2014/chart" uri="{C3380CC4-5D6E-409C-BE32-E72D297353CC}">
              <c16:uniqueId val="{00000001-D234-444B-A035-DB836D1617A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81.91</c:v>
                </c:pt>
                <c:pt idx="1">
                  <c:v>81.260000000000005</c:v>
                </c:pt>
                <c:pt idx="2">
                  <c:v>87.62</c:v>
                </c:pt>
                <c:pt idx="3">
                  <c:v>81.56</c:v>
                </c:pt>
                <c:pt idx="4">
                  <c:v>71.290000000000006</c:v>
                </c:pt>
              </c:numCache>
            </c:numRef>
          </c:val>
          <c:extLst>
            <c:ext xmlns:c16="http://schemas.microsoft.com/office/drawing/2014/chart" uri="{C3380CC4-5D6E-409C-BE32-E72D297353CC}">
              <c16:uniqueId val="{00000000-7556-4EF8-AA80-3D80BBEB530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61.54</c:v>
                </c:pt>
                <c:pt idx="1">
                  <c:v>63.97</c:v>
                </c:pt>
                <c:pt idx="2">
                  <c:v>59.67</c:v>
                </c:pt>
                <c:pt idx="3">
                  <c:v>73.36</c:v>
                </c:pt>
                <c:pt idx="4">
                  <c:v>72.599999999999994</c:v>
                </c:pt>
              </c:numCache>
            </c:numRef>
          </c:val>
          <c:smooth val="0"/>
          <c:extLst>
            <c:ext xmlns:c16="http://schemas.microsoft.com/office/drawing/2014/chart" uri="{C3380CC4-5D6E-409C-BE32-E72D297353CC}">
              <c16:uniqueId val="{00000001-7556-4EF8-AA80-3D80BBEB530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295.89999999999998</c:v>
                </c:pt>
                <c:pt idx="1">
                  <c:v>302.58999999999997</c:v>
                </c:pt>
                <c:pt idx="2">
                  <c:v>283.52</c:v>
                </c:pt>
                <c:pt idx="3">
                  <c:v>308.95999999999998</c:v>
                </c:pt>
                <c:pt idx="4">
                  <c:v>354.99</c:v>
                </c:pt>
              </c:numCache>
            </c:numRef>
          </c:val>
          <c:extLst>
            <c:ext xmlns:c16="http://schemas.microsoft.com/office/drawing/2014/chart" uri="{C3380CC4-5D6E-409C-BE32-E72D297353CC}">
              <c16:uniqueId val="{00000000-3464-4EF4-A9D7-C05FAF96A53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267.86</c:v>
                </c:pt>
                <c:pt idx="1">
                  <c:v>256.82</c:v>
                </c:pt>
                <c:pt idx="2">
                  <c:v>270.60000000000002</c:v>
                </c:pt>
                <c:pt idx="3">
                  <c:v>224.88</c:v>
                </c:pt>
                <c:pt idx="4">
                  <c:v>228.64</c:v>
                </c:pt>
              </c:numCache>
            </c:numRef>
          </c:val>
          <c:smooth val="0"/>
          <c:extLst>
            <c:ext xmlns:c16="http://schemas.microsoft.com/office/drawing/2014/chart" uri="{C3380CC4-5D6E-409C-BE32-E72D297353CC}">
              <c16:uniqueId val="{00000001-3464-4EF4-A9D7-C05FAF96A53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P16" zoomScale="85" zoomScaleNormal="8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岩手県　軽米町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8555</v>
      </c>
      <c r="AM8" s="37"/>
      <c r="AN8" s="37"/>
      <c r="AO8" s="37"/>
      <c r="AP8" s="37"/>
      <c r="AQ8" s="37"/>
      <c r="AR8" s="37"/>
      <c r="AS8" s="37"/>
      <c r="AT8" s="38">
        <f>データ!T6</f>
        <v>245.82</v>
      </c>
      <c r="AU8" s="38"/>
      <c r="AV8" s="38"/>
      <c r="AW8" s="38"/>
      <c r="AX8" s="38"/>
      <c r="AY8" s="38"/>
      <c r="AZ8" s="38"/>
      <c r="BA8" s="38"/>
      <c r="BB8" s="38">
        <f>データ!U6</f>
        <v>34.799999999999997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29.69</v>
      </c>
      <c r="Q10" s="38"/>
      <c r="R10" s="38"/>
      <c r="S10" s="38"/>
      <c r="T10" s="38"/>
      <c r="U10" s="38"/>
      <c r="V10" s="38"/>
      <c r="W10" s="38">
        <f>データ!Q6</f>
        <v>100.31</v>
      </c>
      <c r="X10" s="38"/>
      <c r="Y10" s="38"/>
      <c r="Z10" s="38"/>
      <c r="AA10" s="38"/>
      <c r="AB10" s="38"/>
      <c r="AC10" s="38"/>
      <c r="AD10" s="37">
        <f>データ!R6</f>
        <v>4400</v>
      </c>
      <c r="AE10" s="37"/>
      <c r="AF10" s="37"/>
      <c r="AG10" s="37"/>
      <c r="AH10" s="37"/>
      <c r="AI10" s="37"/>
      <c r="AJ10" s="37"/>
      <c r="AK10" s="2"/>
      <c r="AL10" s="37">
        <f>データ!V6</f>
        <v>2516</v>
      </c>
      <c r="AM10" s="37"/>
      <c r="AN10" s="37"/>
      <c r="AO10" s="37"/>
      <c r="AP10" s="37"/>
      <c r="AQ10" s="37"/>
      <c r="AR10" s="37"/>
      <c r="AS10" s="37"/>
      <c r="AT10" s="38">
        <f>データ!W6</f>
        <v>0.98</v>
      </c>
      <c r="AU10" s="38"/>
      <c r="AV10" s="38"/>
      <c r="AW10" s="38"/>
      <c r="AX10" s="38"/>
      <c r="AY10" s="38"/>
      <c r="AZ10" s="38"/>
      <c r="BA10" s="38"/>
      <c r="BB10" s="38">
        <f>データ!X6</f>
        <v>2567.35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【1,201.79】</v>
      </c>
      <c r="I86" s="12" t="str">
        <f>データ!CA6</f>
        <v>【75.31】</v>
      </c>
      <c r="J86" s="12" t="str">
        <f>データ!CL6</f>
        <v>【216.39】</v>
      </c>
      <c r="K86" s="12" t="str">
        <f>データ!CW6</f>
        <v>【42.57】</v>
      </c>
      <c r="L86" s="12" t="str">
        <f>データ!DH6</f>
        <v>【85.24】</v>
      </c>
      <c r="M86" s="12" t="s">
        <v>44</v>
      </c>
      <c r="N86" s="12" t="s">
        <v>44</v>
      </c>
      <c r="O86" s="12" t="str">
        <f>データ!EO6</f>
        <v>【0.15】</v>
      </c>
    </row>
  </sheetData>
  <sheetProtection algorithmName="SHA-512" hashValue="0IE/COeVTvypjI4bMyIrdZwr7ueoev1f7CtZCOQX+RmKTNi7O5yoA8mZ2ulReMJDchDzDCH6MyPjInMY95FnjA==" saltValue="dmG9iihY5kd4Nszu4WBB3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35017</v>
      </c>
      <c r="D6" s="19">
        <f t="shared" si="3"/>
        <v>47</v>
      </c>
      <c r="E6" s="19">
        <f t="shared" si="3"/>
        <v>17</v>
      </c>
      <c r="F6" s="19">
        <f t="shared" si="3"/>
        <v>4</v>
      </c>
      <c r="G6" s="19">
        <f t="shared" si="3"/>
        <v>0</v>
      </c>
      <c r="H6" s="19" t="str">
        <f t="shared" si="3"/>
        <v>岩手県　軽米町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29.69</v>
      </c>
      <c r="Q6" s="20">
        <f t="shared" si="3"/>
        <v>100.31</v>
      </c>
      <c r="R6" s="20">
        <f t="shared" si="3"/>
        <v>4400</v>
      </c>
      <c r="S6" s="20">
        <f t="shared" si="3"/>
        <v>8555</v>
      </c>
      <c r="T6" s="20">
        <f t="shared" si="3"/>
        <v>245.82</v>
      </c>
      <c r="U6" s="20">
        <f t="shared" si="3"/>
        <v>34.799999999999997</v>
      </c>
      <c r="V6" s="20">
        <f t="shared" si="3"/>
        <v>2516</v>
      </c>
      <c r="W6" s="20">
        <f t="shared" si="3"/>
        <v>0.98</v>
      </c>
      <c r="X6" s="20">
        <f t="shared" si="3"/>
        <v>2567.35</v>
      </c>
      <c r="Y6" s="21">
        <f>IF(Y7="",NA(),Y7)</f>
        <v>100.1</v>
      </c>
      <c r="Z6" s="21">
        <f t="shared" ref="Z6:AH6" si="4">IF(Z7="",NA(),Z7)</f>
        <v>100.09</v>
      </c>
      <c r="AA6" s="21">
        <f t="shared" si="4"/>
        <v>100.09</v>
      </c>
      <c r="AB6" s="21">
        <f t="shared" si="4"/>
        <v>100.08</v>
      </c>
      <c r="AC6" s="21">
        <f t="shared" si="4"/>
        <v>99.39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1223.96</v>
      </c>
      <c r="BL6" s="21">
        <f t="shared" si="7"/>
        <v>1269.1500000000001</v>
      </c>
      <c r="BM6" s="21">
        <f t="shared" si="7"/>
        <v>1087.96</v>
      </c>
      <c r="BN6" s="21">
        <f t="shared" si="7"/>
        <v>1258.43</v>
      </c>
      <c r="BO6" s="21">
        <f t="shared" si="7"/>
        <v>1163.75</v>
      </c>
      <c r="BP6" s="20" t="str">
        <f>IF(BP7="","",IF(BP7="-","【-】","【"&amp;SUBSTITUTE(TEXT(BP7,"#,##0.00"),"-","△")&amp;"】"))</f>
        <v>【1,201.79】</v>
      </c>
      <c r="BQ6" s="21">
        <f>IF(BQ7="",NA(),BQ7)</f>
        <v>81.91</v>
      </c>
      <c r="BR6" s="21">
        <f t="shared" ref="BR6:BZ6" si="8">IF(BR7="",NA(),BR7)</f>
        <v>81.260000000000005</v>
      </c>
      <c r="BS6" s="21">
        <f t="shared" si="8"/>
        <v>87.62</v>
      </c>
      <c r="BT6" s="21">
        <f t="shared" si="8"/>
        <v>81.56</v>
      </c>
      <c r="BU6" s="21">
        <f t="shared" si="8"/>
        <v>71.290000000000006</v>
      </c>
      <c r="BV6" s="21">
        <f t="shared" si="8"/>
        <v>61.54</v>
      </c>
      <c r="BW6" s="21">
        <f t="shared" si="8"/>
        <v>63.97</v>
      </c>
      <c r="BX6" s="21">
        <f t="shared" si="8"/>
        <v>59.67</v>
      </c>
      <c r="BY6" s="21">
        <f t="shared" si="8"/>
        <v>73.36</v>
      </c>
      <c r="BZ6" s="21">
        <f t="shared" si="8"/>
        <v>72.599999999999994</v>
      </c>
      <c r="CA6" s="20" t="str">
        <f>IF(CA7="","",IF(CA7="-","【-】","【"&amp;SUBSTITUTE(TEXT(CA7,"#,##0.00"),"-","△")&amp;"】"))</f>
        <v>【75.31】</v>
      </c>
      <c r="CB6" s="21">
        <f>IF(CB7="",NA(),CB7)</f>
        <v>295.89999999999998</v>
      </c>
      <c r="CC6" s="21">
        <f t="shared" ref="CC6:CK6" si="9">IF(CC7="",NA(),CC7)</f>
        <v>302.58999999999997</v>
      </c>
      <c r="CD6" s="21">
        <f t="shared" si="9"/>
        <v>283.52</v>
      </c>
      <c r="CE6" s="21">
        <f t="shared" si="9"/>
        <v>308.95999999999998</v>
      </c>
      <c r="CF6" s="21">
        <f t="shared" si="9"/>
        <v>354.99</v>
      </c>
      <c r="CG6" s="21">
        <f t="shared" si="9"/>
        <v>267.86</v>
      </c>
      <c r="CH6" s="21">
        <f t="shared" si="9"/>
        <v>256.82</v>
      </c>
      <c r="CI6" s="21">
        <f t="shared" si="9"/>
        <v>270.60000000000002</v>
      </c>
      <c r="CJ6" s="21">
        <f t="shared" si="9"/>
        <v>224.88</v>
      </c>
      <c r="CK6" s="21">
        <f t="shared" si="9"/>
        <v>228.64</v>
      </c>
      <c r="CL6" s="20" t="str">
        <f>IF(CL7="","",IF(CL7="-","【-】","【"&amp;SUBSTITUTE(TEXT(CL7,"#,##0.00"),"-","△")&amp;"】"))</f>
        <v>【216.39】</v>
      </c>
      <c r="CM6" s="21">
        <f>IF(CM7="",NA(),CM7)</f>
        <v>27.3</v>
      </c>
      <c r="CN6" s="21">
        <f t="shared" ref="CN6:CV6" si="10">IF(CN7="",NA(),CN7)</f>
        <v>27.9</v>
      </c>
      <c r="CO6" s="21">
        <f t="shared" si="10"/>
        <v>28.3</v>
      </c>
      <c r="CP6" s="21">
        <f t="shared" si="10"/>
        <v>29.2</v>
      </c>
      <c r="CQ6" s="21">
        <f t="shared" si="10"/>
        <v>30</v>
      </c>
      <c r="CR6" s="21">
        <f t="shared" si="10"/>
        <v>37.08</v>
      </c>
      <c r="CS6" s="21">
        <f t="shared" si="10"/>
        <v>37.46</v>
      </c>
      <c r="CT6" s="21">
        <f t="shared" si="10"/>
        <v>37.65</v>
      </c>
      <c r="CU6" s="21">
        <f t="shared" si="10"/>
        <v>42.4</v>
      </c>
      <c r="CV6" s="21">
        <f t="shared" si="10"/>
        <v>42.28</v>
      </c>
      <c r="CW6" s="20" t="str">
        <f>IF(CW7="","",IF(CW7="-","【-】","【"&amp;SUBSTITUTE(TEXT(CW7,"#,##0.00"),"-","△")&amp;"】"))</f>
        <v>【42.57】</v>
      </c>
      <c r="CX6" s="21">
        <f>IF(CX7="",NA(),CX7)</f>
        <v>42.93</v>
      </c>
      <c r="CY6" s="21">
        <f t="shared" ref="CY6:DG6" si="11">IF(CY7="",NA(),CY7)</f>
        <v>45.02</v>
      </c>
      <c r="CZ6" s="21">
        <f t="shared" si="11"/>
        <v>47.47</v>
      </c>
      <c r="DA6" s="21">
        <f t="shared" si="11"/>
        <v>51.94</v>
      </c>
      <c r="DB6" s="21">
        <f t="shared" si="11"/>
        <v>54.29</v>
      </c>
      <c r="DC6" s="21">
        <f t="shared" si="11"/>
        <v>67.22</v>
      </c>
      <c r="DD6" s="21">
        <f t="shared" si="11"/>
        <v>67.459999999999994</v>
      </c>
      <c r="DE6" s="21">
        <f t="shared" si="11"/>
        <v>67.37</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0.09</v>
      </c>
      <c r="EL6" s="21">
        <f t="shared" si="14"/>
        <v>0.06</v>
      </c>
      <c r="EM6" s="21">
        <f t="shared" si="14"/>
        <v>0.39</v>
      </c>
      <c r="EN6" s="21">
        <f t="shared" si="14"/>
        <v>0.1</v>
      </c>
      <c r="EO6" s="20" t="str">
        <f>IF(EO7="","",IF(EO7="-","【-】","【"&amp;SUBSTITUTE(TEXT(EO7,"#,##0.00"),"-","△")&amp;"】"))</f>
        <v>【0.15】</v>
      </c>
    </row>
    <row r="7" spans="1:145" s="22" customFormat="1" x14ac:dyDescent="0.15">
      <c r="A7" s="14"/>
      <c r="B7" s="23">
        <v>2021</v>
      </c>
      <c r="C7" s="23">
        <v>35017</v>
      </c>
      <c r="D7" s="23">
        <v>47</v>
      </c>
      <c r="E7" s="23">
        <v>17</v>
      </c>
      <c r="F7" s="23">
        <v>4</v>
      </c>
      <c r="G7" s="23">
        <v>0</v>
      </c>
      <c r="H7" s="23" t="s">
        <v>98</v>
      </c>
      <c r="I7" s="23" t="s">
        <v>99</v>
      </c>
      <c r="J7" s="23" t="s">
        <v>100</v>
      </c>
      <c r="K7" s="23" t="s">
        <v>101</v>
      </c>
      <c r="L7" s="23" t="s">
        <v>102</v>
      </c>
      <c r="M7" s="23" t="s">
        <v>103</v>
      </c>
      <c r="N7" s="24" t="s">
        <v>104</v>
      </c>
      <c r="O7" s="24" t="s">
        <v>105</v>
      </c>
      <c r="P7" s="24">
        <v>29.69</v>
      </c>
      <c r="Q7" s="24">
        <v>100.31</v>
      </c>
      <c r="R7" s="24">
        <v>4400</v>
      </c>
      <c r="S7" s="24">
        <v>8555</v>
      </c>
      <c r="T7" s="24">
        <v>245.82</v>
      </c>
      <c r="U7" s="24">
        <v>34.799999999999997</v>
      </c>
      <c r="V7" s="24">
        <v>2516</v>
      </c>
      <c r="W7" s="24">
        <v>0.98</v>
      </c>
      <c r="X7" s="24">
        <v>2567.35</v>
      </c>
      <c r="Y7" s="24">
        <v>100.1</v>
      </c>
      <c r="Z7" s="24">
        <v>100.09</v>
      </c>
      <c r="AA7" s="24">
        <v>100.09</v>
      </c>
      <c r="AB7" s="24">
        <v>100.08</v>
      </c>
      <c r="AC7" s="24">
        <v>99.39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1223.96</v>
      </c>
      <c r="BL7" s="24">
        <v>1269.1500000000001</v>
      </c>
      <c r="BM7" s="24">
        <v>1087.96</v>
      </c>
      <c r="BN7" s="24">
        <v>1258.43</v>
      </c>
      <c r="BO7" s="24">
        <v>1163.75</v>
      </c>
      <c r="BP7" s="24">
        <v>1201.79</v>
      </c>
      <c r="BQ7" s="24">
        <v>81.91</v>
      </c>
      <c r="BR7" s="24">
        <v>81.260000000000005</v>
      </c>
      <c r="BS7" s="24">
        <v>87.62</v>
      </c>
      <c r="BT7" s="24">
        <v>81.56</v>
      </c>
      <c r="BU7" s="24">
        <v>71.290000000000006</v>
      </c>
      <c r="BV7" s="24">
        <v>61.54</v>
      </c>
      <c r="BW7" s="24">
        <v>63.97</v>
      </c>
      <c r="BX7" s="24">
        <v>59.67</v>
      </c>
      <c r="BY7" s="24">
        <v>73.36</v>
      </c>
      <c r="BZ7" s="24">
        <v>72.599999999999994</v>
      </c>
      <c r="CA7" s="24">
        <v>75.31</v>
      </c>
      <c r="CB7" s="24">
        <v>295.89999999999998</v>
      </c>
      <c r="CC7" s="24">
        <v>302.58999999999997</v>
      </c>
      <c r="CD7" s="24">
        <v>283.52</v>
      </c>
      <c r="CE7" s="24">
        <v>308.95999999999998</v>
      </c>
      <c r="CF7" s="24">
        <v>354.99</v>
      </c>
      <c r="CG7" s="24">
        <v>267.86</v>
      </c>
      <c r="CH7" s="24">
        <v>256.82</v>
      </c>
      <c r="CI7" s="24">
        <v>270.60000000000002</v>
      </c>
      <c r="CJ7" s="24">
        <v>224.88</v>
      </c>
      <c r="CK7" s="24">
        <v>228.64</v>
      </c>
      <c r="CL7" s="24">
        <v>216.39</v>
      </c>
      <c r="CM7" s="24">
        <v>27.3</v>
      </c>
      <c r="CN7" s="24">
        <v>27.9</v>
      </c>
      <c r="CO7" s="24">
        <v>28.3</v>
      </c>
      <c r="CP7" s="24">
        <v>29.2</v>
      </c>
      <c r="CQ7" s="24">
        <v>30</v>
      </c>
      <c r="CR7" s="24">
        <v>37.08</v>
      </c>
      <c r="CS7" s="24">
        <v>37.46</v>
      </c>
      <c r="CT7" s="24">
        <v>37.65</v>
      </c>
      <c r="CU7" s="24">
        <v>42.4</v>
      </c>
      <c r="CV7" s="24">
        <v>42.28</v>
      </c>
      <c r="CW7" s="24">
        <v>42.57</v>
      </c>
      <c r="CX7" s="24">
        <v>42.93</v>
      </c>
      <c r="CY7" s="24">
        <v>45.02</v>
      </c>
      <c r="CZ7" s="24">
        <v>47.47</v>
      </c>
      <c r="DA7" s="24">
        <v>51.94</v>
      </c>
      <c r="DB7" s="24">
        <v>54.29</v>
      </c>
      <c r="DC7" s="24">
        <v>67.22</v>
      </c>
      <c r="DD7" s="24">
        <v>67.459999999999994</v>
      </c>
      <c r="DE7" s="24">
        <v>67.37</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0.09</v>
      </c>
      <c r="EL7" s="24">
        <v>0.06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shinya ogasawara</cp:lastModifiedBy>
  <cp:lastPrinted>2023-01-19T00:37:01Z</cp:lastPrinted>
  <dcterms:created xsi:type="dcterms:W3CDTF">2023-01-12T23:55:58Z</dcterms:created>
  <dcterms:modified xsi:type="dcterms:W3CDTF">2023-01-19T00:37:18Z</dcterms:modified>
  <cp:category/>
</cp:coreProperties>
</file>