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f-kensetsu2\Desktop\経営比較分析表\"/>
    </mc:Choice>
  </mc:AlternateContent>
  <xr:revisionPtr revIDLastSave="0" documentId="13_ncr:1_{F61D58B9-B0EC-42B4-B8FB-2B6972422F60}" xr6:coauthVersionLast="36" xr6:coauthVersionMax="36" xr10:uidLastSave="{00000000-0000-0000-0000-000000000000}"/>
  <workbookProtection workbookAlgorithmName="SHA-512" workbookHashValue="ppNxAQcbPCr08JZ+71rvBPR3sEDhSd/S180WnoZj8B23xjTLKEJt4n+G1ARU3HImPiADZGe6GUfk8djBqvuVkA==" workbookSaltValue="yn6lpDeI+1vxor0TxVIHiA==" workbookSpinCount="100000" lockStructure="1"/>
  <bookViews>
    <workbookView xWindow="0" yWindow="0" windowWidth="28800" windowHeight="116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10" i="4"/>
  <c r="BB8" i="4"/>
  <c r="AT8" i="4"/>
  <c r="AL8" i="4"/>
  <c r="W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<sst xmlns="http://schemas.openxmlformats.org/spreadsheetml/2006/main" count="233" uniqueCount="117">
  <si>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</si>
  <si>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</si>
  <si>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</si>
  <si>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</si>
  <si>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</si>
  <si>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</si>
  <si>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</si>
  <si>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</si>
  <si>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</si>
  <si>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</si>
  <si>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</si>
  <si>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</si>
  <si>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</si>
  <si>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</si>
  <si>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</si>
  <si>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</si>
  <si>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</si>
  <si>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</si>
  <si>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</si>
  <si>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</si>
  <si>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</si>
  <si>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</si>
  <si>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</si>
  <si>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</si>
  <si>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</si>
  <si>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</si>
  <si>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</si>
  <si>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</si>
  <si>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</si>
  <si>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</si>
  <si>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</si>
  <si>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</si>
  <si>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</si>
  <si>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</si>
  <si>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</si>
  <si>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</si>
  <si>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</si>
  <si>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</si>
  <si>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</si>
  <si>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</si>
  <si>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</si>
  <si>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</si>
  <si>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</si>
  <si>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</si>
  <si>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</si>
  <si>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</si>
  <si>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</si>
  <si>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</si>
  <si>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</si>
  <si>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</si>
  <si>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</si>
  <si>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</si>
  <si>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</si>
  <si>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</si>
  <si>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</si>
  <si>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</si>
  <si>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</si>
  <si>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</si>
  <si>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</si>
  <si>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</si>
  <si>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</si>
  <si>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</si>
  <si>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</si>
  <si>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</si>
  <si>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</si>
  <si>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</si>
  <si>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</si>
  <si>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</si>
  <si>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</si>
  <si>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</si>
  <si>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</si>
  <si>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</si>
  <si>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</si>
  <si>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</si>
  <si>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</si>
  <si>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</si>
  <si>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</si>
  <si>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</si>
  <si>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</si>
  <si>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</si>
  <si>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</si>
  <si>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</si>
  <si>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</si>
  <si>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</si>
  <si>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</si>
  <si>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</si>
  <si>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</si>
  <si>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</si>
  <si>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</si>
  <si>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</si>
  <si>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</si>
  <si>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</si>
  <si>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</si>
  <si>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</si>
  <si>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</si>
  <si>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</si>
  <si>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</si>
  <si>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</si>
  <si>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</si>
  <si>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</si>
  <si>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</si>
  <si>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</si>
  <si>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</si>
  <si>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</si>
  <si>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</si>
  <si>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</si>
  <si>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</si>
  <si>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</si>
  <si>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</si>
  <si>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</si>
  <si>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</si>
  <si>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</si>
  <si>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</si>
  <si>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</si>
  <si>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管路・施設の多くが法定耐用年数を超えてもなおそのままの状況で稼働しており、都度修繕で対応している現状である。
　管路については徐々に更新を行っているものの、一部に残存する石綿セメント管に加え、事業拡張時に布設された塩化ビニール管も法定耐用年数に到達し始めており、その更新についても検討が必要となっている。</t>
    <rPh sb="1" eb="3">
      <t>カンロ</t>
    </rPh>
    <rPh sb="4" eb="6">
      <t>シセツ</t>
    </rPh>
    <rPh sb="7" eb="8">
      <t>オオ</t>
    </rPh>
    <rPh sb="10" eb="12">
      <t>ホウテイ</t>
    </rPh>
    <rPh sb="12" eb="14">
      <t>タイヨウ</t>
    </rPh>
    <rPh sb="14" eb="16">
      <t>ネンスウ</t>
    </rPh>
    <rPh sb="17" eb="18">
      <t>コ</t>
    </rPh>
    <rPh sb="28" eb="30">
      <t>ジョウキョウ</t>
    </rPh>
    <rPh sb="31" eb="33">
      <t>カドウ</t>
    </rPh>
    <rPh sb="38" eb="40">
      <t>ツド</t>
    </rPh>
    <rPh sb="40" eb="42">
      <t>シュウゼン</t>
    </rPh>
    <rPh sb="43" eb="45">
      <t>タイオウ</t>
    </rPh>
    <rPh sb="49" eb="51">
      <t>ゲンジョウ</t>
    </rPh>
    <rPh sb="57" eb="59">
      <t>カンロ</t>
    </rPh>
    <rPh sb="64" eb="66">
      <t>ジョジョ</t>
    </rPh>
    <rPh sb="67" eb="69">
      <t>コウシン</t>
    </rPh>
    <rPh sb="70" eb="71">
      <t>オコナ</t>
    </rPh>
    <rPh sb="79" eb="81">
      <t>イチブ</t>
    </rPh>
    <rPh sb="82" eb="84">
      <t>ザンソン</t>
    </rPh>
    <rPh sb="86" eb="88">
      <t>セキメン</t>
    </rPh>
    <rPh sb="92" eb="93">
      <t>カン</t>
    </rPh>
    <rPh sb="94" eb="95">
      <t>クワ</t>
    </rPh>
    <rPh sb="97" eb="99">
      <t>ジギョウ</t>
    </rPh>
    <rPh sb="99" eb="101">
      <t>カクチョウ</t>
    </rPh>
    <rPh sb="101" eb="102">
      <t>ジ</t>
    </rPh>
    <rPh sb="103" eb="105">
      <t>フセツ</t>
    </rPh>
    <rPh sb="108" eb="110">
      <t>エンカ</t>
    </rPh>
    <rPh sb="114" eb="115">
      <t>カン</t>
    </rPh>
    <rPh sb="116" eb="118">
      <t>ホウテイ</t>
    </rPh>
    <rPh sb="118" eb="120">
      <t>タイヨウ</t>
    </rPh>
    <rPh sb="120" eb="122">
      <t>ネンスウ</t>
    </rPh>
    <rPh sb="123" eb="125">
      <t>トウタツ</t>
    </rPh>
    <rPh sb="126" eb="127">
      <t>ハジ</t>
    </rPh>
    <rPh sb="134" eb="136">
      <t>コウシン</t>
    </rPh>
    <rPh sb="141" eb="143">
      <t>ケントウ</t>
    </rPh>
    <rPh sb="144" eb="146">
      <t>ヒツヨウ</t>
    </rPh>
    <phoneticPr fontId="4"/>
  </si>
  <si>
    <t>　水道施設は、日常生活や地域の産業活動を営む上で必要不可欠であり、常に利用者に安全で安心な水道水の供給を行うことが求められている。
　本村の簡易水道事業は、昭和38年の創設当初に想定していた状況と大きく異なる社会情勢の中、更なる人口減少を見据えた施設の統廃合や規模の適正化を検討する必要がある。
　水道使用料のみでは経営が成り立たない状況ではあるが、水道事業の重要性からも一般会計からの繰入は継続し、経営を維持する。また、今後法適用事業に移行する中で経営についてあらゆる角度から検証を行い、健全な事業運営を図る。</t>
    <rPh sb="1" eb="3">
      <t>スイドウ</t>
    </rPh>
    <rPh sb="3" eb="5">
      <t>シセツ</t>
    </rPh>
    <rPh sb="7" eb="9">
      <t>ニチジョウ</t>
    </rPh>
    <rPh sb="9" eb="11">
      <t>セイカツ</t>
    </rPh>
    <rPh sb="12" eb="14">
      <t>チイキ</t>
    </rPh>
    <rPh sb="15" eb="17">
      <t>サンギョウ</t>
    </rPh>
    <rPh sb="17" eb="19">
      <t>カツドウ</t>
    </rPh>
    <rPh sb="20" eb="21">
      <t>イトナ</t>
    </rPh>
    <rPh sb="22" eb="23">
      <t>ウエ</t>
    </rPh>
    <rPh sb="24" eb="26">
      <t>ヒツヨウ</t>
    </rPh>
    <rPh sb="26" eb="29">
      <t>フカケツ</t>
    </rPh>
    <rPh sb="33" eb="34">
      <t>ツネ</t>
    </rPh>
    <rPh sb="35" eb="38">
      <t>リヨウシャ</t>
    </rPh>
    <rPh sb="39" eb="41">
      <t>アンゼン</t>
    </rPh>
    <rPh sb="42" eb="44">
      <t>アンシン</t>
    </rPh>
    <rPh sb="45" eb="48">
      <t>スイドウスイ</t>
    </rPh>
    <rPh sb="49" eb="51">
      <t>キョウキュウ</t>
    </rPh>
    <rPh sb="52" eb="53">
      <t>オコナ</t>
    </rPh>
    <rPh sb="57" eb="58">
      <t>モト</t>
    </rPh>
    <rPh sb="67" eb="69">
      <t>ホンソン</t>
    </rPh>
    <rPh sb="70" eb="72">
      <t>カンイ</t>
    </rPh>
    <rPh sb="72" eb="74">
      <t>スイドウ</t>
    </rPh>
    <rPh sb="74" eb="76">
      <t>ジギョウ</t>
    </rPh>
    <rPh sb="78" eb="80">
      <t>ショウワ</t>
    </rPh>
    <rPh sb="82" eb="83">
      <t>ネン</t>
    </rPh>
    <rPh sb="84" eb="86">
      <t>ソウセツ</t>
    </rPh>
    <rPh sb="86" eb="88">
      <t>トウショ</t>
    </rPh>
    <rPh sb="89" eb="91">
      <t>ソウテイ</t>
    </rPh>
    <rPh sb="95" eb="97">
      <t>ジョウキョウ</t>
    </rPh>
    <rPh sb="98" eb="99">
      <t>オオ</t>
    </rPh>
    <rPh sb="101" eb="102">
      <t>コト</t>
    </rPh>
    <rPh sb="104" eb="106">
      <t>シャカイ</t>
    </rPh>
    <rPh sb="106" eb="108">
      <t>ジョウセイ</t>
    </rPh>
    <rPh sb="109" eb="110">
      <t>ナカ</t>
    </rPh>
    <rPh sb="111" eb="112">
      <t>サラ</t>
    </rPh>
    <rPh sb="114" eb="116">
      <t>ジンコウ</t>
    </rPh>
    <rPh sb="116" eb="118">
      <t>ゲンショウ</t>
    </rPh>
    <rPh sb="119" eb="121">
      <t>ミス</t>
    </rPh>
    <rPh sb="123" eb="125">
      <t>シセツ</t>
    </rPh>
    <rPh sb="126" eb="129">
      <t>トウハイゴウ</t>
    </rPh>
    <rPh sb="130" eb="132">
      <t>キボ</t>
    </rPh>
    <rPh sb="133" eb="136">
      <t>テキセイカ</t>
    </rPh>
    <rPh sb="137" eb="139">
      <t>ケントウ</t>
    </rPh>
    <rPh sb="141" eb="143">
      <t>ヒツヨウ</t>
    </rPh>
    <rPh sb="149" eb="151">
      <t>スイドウ</t>
    </rPh>
    <rPh sb="151" eb="154">
      <t>シヨウリョウ</t>
    </rPh>
    <rPh sb="158" eb="160">
      <t>ケイエイ</t>
    </rPh>
    <rPh sb="161" eb="162">
      <t>ナ</t>
    </rPh>
    <rPh sb="163" eb="164">
      <t>タ</t>
    </rPh>
    <rPh sb="167" eb="169">
      <t>ジョウキョウ</t>
    </rPh>
    <rPh sb="175" eb="177">
      <t>スイドウ</t>
    </rPh>
    <rPh sb="177" eb="179">
      <t>ジギョウ</t>
    </rPh>
    <rPh sb="180" eb="183">
      <t>ジュウヨウセイ</t>
    </rPh>
    <rPh sb="186" eb="188">
      <t>イッパン</t>
    </rPh>
    <rPh sb="188" eb="190">
      <t>カイケイ</t>
    </rPh>
    <rPh sb="193" eb="195">
      <t>クリイレ</t>
    </rPh>
    <rPh sb="196" eb="198">
      <t>ケイゾク</t>
    </rPh>
    <rPh sb="200" eb="202">
      <t>ケイエイ</t>
    </rPh>
    <rPh sb="203" eb="205">
      <t>イジ</t>
    </rPh>
    <rPh sb="211" eb="213">
      <t>コンゴ</t>
    </rPh>
    <rPh sb="213" eb="214">
      <t>ホウ</t>
    </rPh>
    <rPh sb="214" eb="216">
      <t>テキヨウ</t>
    </rPh>
    <rPh sb="216" eb="218">
      <t>ジギョウ</t>
    </rPh>
    <rPh sb="219" eb="221">
      <t>イコウ</t>
    </rPh>
    <rPh sb="223" eb="224">
      <t>ナカ</t>
    </rPh>
    <phoneticPr fontId="4"/>
  </si>
  <si>
    <t>　ほぼすべての指標が前年度より悪化した。特に料金回収率が急激に低下していることから、現在の料金体系では健全な経営が望めない状況と見て取れる。
　経営の健全化を図るためには料金の見直しは元より、維持管理費用等のコスト縮減の方法についても検討を行うことが急務となっている。</t>
    <rPh sb="7" eb="9">
      <t>シヒョウ</t>
    </rPh>
    <rPh sb="10" eb="13">
      <t>ゼンネンド</t>
    </rPh>
    <rPh sb="15" eb="17">
      <t>アッカ</t>
    </rPh>
    <rPh sb="20" eb="21">
      <t>トク</t>
    </rPh>
    <rPh sb="22" eb="24">
      <t>リョウキン</t>
    </rPh>
    <rPh sb="24" eb="26">
      <t>カイシュウ</t>
    </rPh>
    <rPh sb="26" eb="27">
      <t>リツ</t>
    </rPh>
    <rPh sb="28" eb="30">
      <t>キュウゲキ</t>
    </rPh>
    <rPh sb="31" eb="33">
      <t>テイカ</t>
    </rPh>
    <rPh sb="42" eb="44">
      <t>ゲンザイ</t>
    </rPh>
    <rPh sb="45" eb="47">
      <t>リョウキン</t>
    </rPh>
    <rPh sb="47" eb="49">
      <t>タイケイ</t>
    </rPh>
    <rPh sb="51" eb="53">
      <t>ケンゼン</t>
    </rPh>
    <rPh sb="54" eb="56">
      <t>ケイエイ</t>
    </rPh>
    <rPh sb="57" eb="58">
      <t>ノゾ</t>
    </rPh>
    <rPh sb="61" eb="63">
      <t>ジョウキョウ</t>
    </rPh>
    <rPh sb="64" eb="65">
      <t>ミ</t>
    </rPh>
    <rPh sb="66" eb="67">
      <t>ト</t>
    </rPh>
    <rPh sb="72" eb="74">
      <t>ケイエイ</t>
    </rPh>
    <rPh sb="75" eb="78">
      <t>ケンゼンカ</t>
    </rPh>
    <rPh sb="79" eb="80">
      <t>ハカ</t>
    </rPh>
    <rPh sb="85" eb="87">
      <t>リョウキン</t>
    </rPh>
    <rPh sb="88" eb="90">
      <t>ミナオ</t>
    </rPh>
    <rPh sb="92" eb="93">
      <t>モト</t>
    </rPh>
    <rPh sb="96" eb="98">
      <t>イジ</t>
    </rPh>
    <rPh sb="98" eb="100">
      <t>カンリ</t>
    </rPh>
    <rPh sb="100" eb="102">
      <t>ヒヨウ</t>
    </rPh>
    <rPh sb="102" eb="103">
      <t>トウ</t>
    </rPh>
    <rPh sb="107" eb="109">
      <t>シュクゲン</t>
    </rPh>
    <rPh sb="110" eb="112">
      <t>ホウホウ</t>
    </rPh>
    <rPh sb="117" eb="119">
      <t>ケントウ</t>
    </rPh>
    <rPh sb="120" eb="121">
      <t>オコナ</t>
    </rPh>
    <rPh sb="125" eb="127">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</si>
</sst>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0.91</c:v>
                </c:pt>
                <c:pt idx="2">
                  <c:v>2.2000000000000002</c:v>
                </c:pt>
                <c:pt idx="3">
                  <c:v>1.73</c:v>
                </c:pt>
                <c:pt idx="4" formatCode="#,##0.00;&quot;△&quot;#,##0.00">
                  <c:v>0</c:v>
                </c:pt>
              </c:numCache>
            </c:numRef>
          </c:val>
          <c:extLst>
            <c:ext xmlns:c16="http://schemas.microsoft.com/office/drawing/2014/chart" uri="{C3380CC4-5D6E-409C-BE32-E72D297353CC}">
              <c16:uniqueId val="{00000000-B61E-4281-835B-AE35CA137BA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B61E-4281-835B-AE35CA137BA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59.64</c:v>
                </c:pt>
                <c:pt idx="1">
                  <c:v>58.94</c:v>
                </c:pt>
                <c:pt idx="2">
                  <c:v>58.94</c:v>
                </c:pt>
                <c:pt idx="3">
                  <c:v>60.98</c:v>
                </c:pt>
                <c:pt idx="4">
                  <c:v>54.34</c:v>
                </c:pt>
              </c:numCache>
            </c:numRef>
          </c:val>
          <c:extLst>
            <c:ext xmlns:c16="http://schemas.microsoft.com/office/drawing/2014/chart" uri="{C3380CC4-5D6E-409C-BE32-E72D297353CC}">
              <c16:uniqueId val="{00000000-8988-4975-A209-CA05367947D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8988-4975-A209-CA05367947D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82.25</c:v>
                </c:pt>
                <c:pt idx="1">
                  <c:v>82.71</c:v>
                </c:pt>
                <c:pt idx="2">
                  <c:v>80.849999999999994</c:v>
                </c:pt>
                <c:pt idx="3">
                  <c:v>78.36</c:v>
                </c:pt>
                <c:pt idx="4">
                  <c:v>82.84</c:v>
                </c:pt>
              </c:numCache>
            </c:numRef>
          </c:val>
          <c:extLst>
            <c:ext xmlns:c16="http://schemas.microsoft.com/office/drawing/2014/chart" uri="{C3380CC4-5D6E-409C-BE32-E72D297353CC}">
              <c16:uniqueId val="{00000000-FABC-4701-A1B2-9C144F99B19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FABC-4701-A1B2-9C144F99B19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147.19999999999999</c:v>
                </c:pt>
                <c:pt idx="1">
                  <c:v>125.72</c:v>
                </c:pt>
                <c:pt idx="2">
                  <c:v>120.64</c:v>
                </c:pt>
                <c:pt idx="3">
                  <c:v>129.88</c:v>
                </c:pt>
                <c:pt idx="4">
                  <c:v>88.17</c:v>
                </c:pt>
              </c:numCache>
            </c:numRef>
          </c:val>
          <c:extLst>
            <c:ext xmlns:c16="http://schemas.microsoft.com/office/drawing/2014/chart" uri="{C3380CC4-5D6E-409C-BE32-E72D297353CC}">
              <c16:uniqueId val="{00000000-4E40-4A22-BCFB-3288C860345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E40-4A22-BCFB-3288C860345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5-4407-BEBF-7EB571D8DCD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5-4407-BEBF-7EB571D8DCD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0-4E17-A838-CA73C198FE5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0-4E17-A838-CA73C198FE5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2-44AD-A099-83AD0A1C3A2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2-44AD-A099-83AD0A1C3A2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88-4BC0-B619-0E397A2B585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88-4BC0-B619-0E397A2B585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527.6</c:v>
                </c:pt>
                <c:pt idx="1">
                  <c:v>542.79999999999995</c:v>
                </c:pt>
                <c:pt idx="2">
                  <c:v>597.54999999999995</c:v>
                </c:pt>
                <c:pt idx="3">
                  <c:v>602.41999999999996</c:v>
                </c:pt>
                <c:pt idx="4">
                  <c:v>597.64</c:v>
                </c:pt>
              </c:numCache>
            </c:numRef>
          </c:val>
          <c:extLst>
            <c:ext xmlns:c16="http://schemas.microsoft.com/office/drawing/2014/chart" uri="{C3380CC4-5D6E-409C-BE32-E72D297353CC}">
              <c16:uniqueId val="{00000000-C765-465D-8CD8-E6A5460725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765-465D-8CD8-E6A5460725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95.68</c:v>
                </c:pt>
                <c:pt idx="1">
                  <c:v>84.94</c:v>
                </c:pt>
                <c:pt idx="2">
                  <c:v>80.83</c:v>
                </c:pt>
                <c:pt idx="3">
                  <c:v>78.39</c:v>
                </c:pt>
                <c:pt idx="4">
                  <c:v>63.88</c:v>
                </c:pt>
              </c:numCache>
            </c:numRef>
          </c:val>
          <c:extLst>
            <c:ext xmlns:c16="http://schemas.microsoft.com/office/drawing/2014/chart" uri="{C3380CC4-5D6E-409C-BE32-E72D297353CC}">
              <c16:uniqueId val="{00000000-20E7-4DEE-81BB-208011F46DF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20E7-4DEE-81BB-208011F46DF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226.3</c:v>
                </c:pt>
                <c:pt idx="1">
                  <c:v>254.26</c:v>
                </c:pt>
                <c:pt idx="2">
                  <c:v>269.11</c:v>
                </c:pt>
                <c:pt idx="3">
                  <c:v>278.76</c:v>
                </c:pt>
                <c:pt idx="4">
                  <c:v>344.23</c:v>
                </c:pt>
              </c:numCache>
            </c:numRef>
          </c:val>
          <c:extLst>
            <c:ext xmlns:c16="http://schemas.microsoft.com/office/drawing/2014/chart" uri="{C3380CC4-5D6E-409C-BE32-E72D297353CC}">
              <c16:uniqueId val="{00000000-16C6-4978-8DC7-1C132FB1996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16C6-4978-8DC7-1C132FB1996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岩手県　普代村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2483</v>
      </c>
      <c r="AM8" s="60"/>
      <c r="AN8" s="60"/>
      <c r="AO8" s="60"/>
      <c r="AP8" s="60"/>
      <c r="AQ8" s="60"/>
      <c r="AR8" s="60"/>
      <c r="AS8" s="60"/>
      <c r="AT8" s="36">
        <f>データ!$S$6</f>
        <v>69.66</v>
      </c>
      <c r="AU8" s="36"/>
      <c r="AV8" s="36"/>
      <c r="AW8" s="36"/>
      <c r="AX8" s="36"/>
      <c r="AY8" s="36"/>
      <c r="AZ8" s="36"/>
      <c r="BA8" s="36"/>
      <c r="BB8" s="36">
        <f>データ!$T$6</f>
        <v>35.64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98.05</v>
      </c>
      <c r="Q10" s="36"/>
      <c r="R10" s="36"/>
      <c r="S10" s="36"/>
      <c r="T10" s="36"/>
      <c r="U10" s="36"/>
      <c r="V10" s="36"/>
      <c r="W10" s="60">
        <f>データ!$Q$6</f>
        <v>3540</v>
      </c>
      <c r="X10" s="60"/>
      <c r="Y10" s="60"/>
      <c r="Z10" s="60"/>
      <c r="AA10" s="60"/>
      <c r="AB10" s="60"/>
      <c r="AC10" s="60"/>
      <c r="AD10" s="2"/>
      <c r="AE10" s="2"/>
      <c r="AF10" s="2"/>
      <c r="AG10" s="2"/>
      <c r="AH10" s="2"/>
      <c r="AI10" s="2"/>
      <c r="AJ10" s="2"/>
      <c r="AK10" s="2"/>
      <c r="AL10" s="60">
        <f>データ!$U$6</f>
        <v>2414</v>
      </c>
      <c r="AM10" s="60"/>
      <c r="AN10" s="60"/>
      <c r="AO10" s="60"/>
      <c r="AP10" s="60"/>
      <c r="AQ10" s="60"/>
      <c r="AR10" s="60"/>
      <c r="AS10" s="60"/>
      <c r="AT10" s="36">
        <f>データ!$V$6</f>
        <v>11.5</v>
      </c>
      <c r="AU10" s="36"/>
      <c r="AV10" s="36"/>
      <c r="AW10" s="36"/>
      <c r="AX10" s="36"/>
      <c r="AY10" s="36"/>
      <c r="AZ10" s="36"/>
      <c r="BA10" s="36"/>
      <c r="BB10" s="36">
        <f>データ!$W$6</f>
        <v>209.91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HHYzjpJEnwVr33PQ+8s72mp8g9LEKmWHATiFWK/8avrqm2Gl40TesPfBNWWfMhaVScrzgbiqXYWs/eShBBgOgw==" saltValue="CDlGVqZVP1DvjZ8H3CV1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34851</v>
      </c>
      <c r="D6" s="20">
        <f t="shared" si="3"/>
        <v>47</v>
      </c>
      <c r="E6" s="20">
        <f t="shared" si="3"/>
        <v>1</v>
      </c>
      <c r="F6" s="20">
        <f t="shared" si="3"/>
        <v>0</v>
      </c>
      <c r="G6" s="20">
        <f t="shared" si="3"/>
        <v>0</v>
      </c>
      <c r="H6" s="20" t="str">
        <f t="shared" si="3"/>
        <v>岩手県　普代村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98.05</v>
      </c>
      <c r="Q6" s="21">
        <f t="shared" si="3"/>
        <v>3540</v>
      </c>
      <c r="R6" s="21">
        <f t="shared" si="3"/>
        <v>2483</v>
      </c>
      <c r="S6" s="21">
        <f t="shared" si="3"/>
        <v>69.66</v>
      </c>
      <c r="T6" s="21">
        <f t="shared" si="3"/>
        <v>35.64</v>
      </c>
      <c r="U6" s="21">
        <f t="shared" si="3"/>
        <v>2414</v>
      </c>
      <c r="V6" s="21">
        <f t="shared" si="3"/>
        <v>11.5</v>
      </c>
      <c r="W6" s="21">
        <f t="shared" si="3"/>
        <v>209.91</v>
      </c>
      <c r="X6" s="22">
        <f>IF(X7="",NA(),X7)</f>
        <v>147.19999999999999</v>
      </c>
      <c r="Y6" s="22">
        <f t="shared" ref="Y6:AG6" si="4">IF(Y7="",NA(),Y7)</f>
        <v>125.72</v>
      </c>
      <c r="Z6" s="22">
        <f t="shared" si="4"/>
        <v>120.64</v>
      </c>
      <c r="AA6" s="22">
        <f t="shared" si="4"/>
        <v>129.88</v>
      </c>
      <c r="AB6" s="22">
        <f t="shared" si="4"/>
        <v>88.17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527.6</v>
      </c>
      <c r="BF6" s="22">
        <f t="shared" ref="BF6:BN6" si="7">IF(BF7="",NA(),BF7)</f>
        <v>542.79999999999995</v>
      </c>
      <c r="BG6" s="22">
        <f t="shared" si="7"/>
        <v>597.54999999999995</v>
      </c>
      <c r="BH6" s="22">
        <f t="shared" si="7"/>
        <v>602.41999999999996</v>
      </c>
      <c r="BI6" s="22">
        <f t="shared" si="7"/>
        <v>597.64</v>
      </c>
      <c r="BJ6" s="22">
        <f t="shared" si="7"/>
        <v>1061.58</v>
      </c>
      <c r="BK6" s="22">
        <f t="shared" si="7"/>
        <v>1007.7</v>
      </c>
      <c r="BL6" s="22">
        <f t="shared" si="7"/>
        <v>1018.52</v>
      </c>
      <c r="BM6" s="22">
        <f t="shared" si="7"/>
        <v>949.61</v>
      </c>
      <c r="BN6" s="22">
        <f t="shared" si="7"/>
        <v>918.84</v>
      </c>
      <c r="BO6" s="21" t="str">
        <f>IF(BO7="","",IF(BO7="-","【-】","【"&amp;SUBSTITUTE(TEXT(BO7,"#,##0.00"),"-","△")&amp;"】"))</f>
        <v>【940.88】</v>
      </c>
      <c r="BP6" s="22">
        <f>IF(BP7="",NA(),BP7)</f>
        <v>95.68</v>
      </c>
      <c r="BQ6" s="22">
        <f t="shared" ref="BQ6:BY6" si="8">IF(BQ7="",NA(),BQ7)</f>
        <v>84.94</v>
      </c>
      <c r="BR6" s="22">
        <f t="shared" si="8"/>
        <v>80.83</v>
      </c>
      <c r="BS6" s="22">
        <f t="shared" si="8"/>
        <v>78.39</v>
      </c>
      <c r="BT6" s="22">
        <f t="shared" si="8"/>
        <v>63.88</v>
      </c>
      <c r="BU6" s="22">
        <f t="shared" si="8"/>
        <v>58.52</v>
      </c>
      <c r="BV6" s="22">
        <f t="shared" si="8"/>
        <v>59.22</v>
      </c>
      <c r="BW6" s="22">
        <f t="shared" si="8"/>
        <v>58.79</v>
      </c>
      <c r="BX6" s="22">
        <f t="shared" si="8"/>
        <v>58.41</v>
      </c>
      <c r="BY6" s="22">
        <f t="shared" si="8"/>
        <v>58.27</v>
      </c>
      <c r="BZ6" s="21" t="str">
        <f>IF(BZ7="","",IF(BZ7="-","【-】","【"&amp;SUBSTITUTE(TEXT(BZ7,"#,##0.00"),"-","△")&amp;"】"))</f>
        <v>【54.59】</v>
      </c>
      <c r="CA6" s="22">
        <f>IF(CA7="",NA(),CA7)</f>
        <v>226.3</v>
      </c>
      <c r="CB6" s="22">
        <f t="shared" ref="CB6:CJ6" si="9">IF(CB7="",NA(),CB7)</f>
        <v>254.26</v>
      </c>
      <c r="CC6" s="22">
        <f t="shared" si="9"/>
        <v>269.11</v>
      </c>
      <c r="CD6" s="22">
        <f t="shared" si="9"/>
        <v>278.76</v>
      </c>
      <c r="CE6" s="22">
        <f t="shared" si="9"/>
        <v>344.23</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59.64</v>
      </c>
      <c r="CM6" s="22">
        <f t="shared" ref="CM6:CU6" si="10">IF(CM7="",NA(),CM7)</f>
        <v>58.94</v>
      </c>
      <c r="CN6" s="22">
        <f t="shared" si="10"/>
        <v>58.94</v>
      </c>
      <c r="CO6" s="22">
        <f t="shared" si="10"/>
        <v>60.98</v>
      </c>
      <c r="CP6" s="22">
        <f t="shared" si="10"/>
        <v>54.34</v>
      </c>
      <c r="CQ6" s="22">
        <f t="shared" si="10"/>
        <v>57.3</v>
      </c>
      <c r="CR6" s="22">
        <f t="shared" si="10"/>
        <v>56.76</v>
      </c>
      <c r="CS6" s="22">
        <f t="shared" si="10"/>
        <v>56.04</v>
      </c>
      <c r="CT6" s="22">
        <f t="shared" si="10"/>
        <v>58.52</v>
      </c>
      <c r="CU6" s="22">
        <f t="shared" si="10"/>
        <v>58.88</v>
      </c>
      <c r="CV6" s="21" t="str">
        <f>IF(CV7="","",IF(CV7="-","【-】","【"&amp;SUBSTITUTE(TEXT(CV7,"#,##0.00"),"-","△")&amp;"】"))</f>
        <v>【56.42】</v>
      </c>
      <c r="CW6" s="22">
        <f>IF(CW7="",NA(),CW7)</f>
        <v>82.25</v>
      </c>
      <c r="CX6" s="22">
        <f t="shared" ref="CX6:DF6" si="11">IF(CX7="",NA(),CX7)</f>
        <v>82.71</v>
      </c>
      <c r="CY6" s="22">
        <f t="shared" si="11"/>
        <v>80.849999999999994</v>
      </c>
      <c r="CZ6" s="22">
        <f t="shared" si="11"/>
        <v>78.36</v>
      </c>
      <c r="DA6" s="22">
        <f t="shared" si="11"/>
        <v>82.84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0.91</v>
      </c>
      <c r="EF6" s="22">
        <f t="shared" si="14"/>
        <v>2.2000000000000002</v>
      </c>
      <c r="EG6" s="22">
        <f t="shared" si="14"/>
        <v>1.73</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34851</v>
      </c>
      <c r="D7" s="24">
        <v>47</v>
      </c>
      <c r="E7" s="24">
        <v>1</v>
      </c>
      <c r="F7" s="24">
        <v>0</v>
      </c>
      <c r="G7" s="24">
        <v>0</v>
      </c>
      <c r="H7" s="24" t="s">
        <v>96</v>
      </c>
      <c r="I7" s="24" t="s">
        <v>97</v>
      </c>
      <c r="J7" s="24" t="s">
        <v>98</v>
      </c>
      <c r="K7" s="24" t="s">
        <v>99</v>
      </c>
      <c r="L7" s="24" t="s">
        <v>100</v>
      </c>
      <c r="M7" s="24" t="s">
        <v>101</v>
      </c>
      <c r="N7" s="25" t="s">
        <v>102</v>
      </c>
      <c r="O7" s="25" t="s">
        <v>103</v>
      </c>
      <c r="P7" s="25">
        <v>98.05</v>
      </c>
      <c r="Q7" s="25">
        <v>3540</v>
      </c>
      <c r="R7" s="25">
        <v>2483</v>
      </c>
      <c r="S7" s="25">
        <v>69.66</v>
      </c>
      <c r="T7" s="25">
        <v>35.64</v>
      </c>
      <c r="U7" s="25">
        <v>2414</v>
      </c>
      <c r="V7" s="25">
        <v>11.5</v>
      </c>
      <c r="W7" s="25">
        <v>209.91</v>
      </c>
      <c r="X7" s="25">
        <v>147.19999999999999</v>
      </c>
      <c r="Y7" s="25">
        <v>125.72</v>
      </c>
      <c r="Z7" s="25">
        <v>120.64</v>
      </c>
      <c r="AA7" s="25">
        <v>129.88</v>
      </c>
      <c r="AB7" s="25">
        <v>88.17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527.6</v>
      </c>
      <c r="BF7" s="25">
        <v>542.79999999999995</v>
      </c>
      <c r="BG7" s="25">
        <v>597.54999999999995</v>
      </c>
      <c r="BH7" s="25">
        <v>602.41999999999996</v>
      </c>
      <c r="BI7" s="25">
        <v>597.64</v>
      </c>
      <c r="BJ7" s="25">
        <v>1061.58</v>
      </c>
      <c r="BK7" s="25">
        <v>1007.7</v>
      </c>
      <c r="BL7" s="25">
        <v>1018.52</v>
      </c>
      <c r="BM7" s="25">
        <v>949.61</v>
      </c>
      <c r="BN7" s="25">
        <v>918.84</v>
      </c>
      <c r="BO7" s="25">
        <v>940.88</v>
      </c>
      <c r="BP7" s="25">
        <v>95.68</v>
      </c>
      <c r="BQ7" s="25">
        <v>84.94</v>
      </c>
      <c r="BR7" s="25">
        <v>80.83</v>
      </c>
      <c r="BS7" s="25">
        <v>78.39</v>
      </c>
      <c r="BT7" s="25">
        <v>63.88</v>
      </c>
      <c r="BU7" s="25">
        <v>58.52</v>
      </c>
      <c r="BV7" s="25">
        <v>59.22</v>
      </c>
      <c r="BW7" s="25">
        <v>58.79</v>
      </c>
      <c r="BX7" s="25">
        <v>58.41</v>
      </c>
      <c r="BY7" s="25">
        <v>58.27</v>
      </c>
      <c r="BZ7" s="25">
        <v>54.59</v>
      </c>
      <c r="CA7" s="25">
        <v>226.3</v>
      </c>
      <c r="CB7" s="25">
        <v>254.26</v>
      </c>
      <c r="CC7" s="25">
        <v>269.11</v>
      </c>
      <c r="CD7" s="25">
        <v>278.76</v>
      </c>
      <c r="CE7" s="25">
        <v>344.23</v>
      </c>
      <c r="CF7" s="25">
        <v>296.3</v>
      </c>
      <c r="CG7" s="25">
        <v>292.89999999999998</v>
      </c>
      <c r="CH7" s="25">
        <v>298.25</v>
      </c>
      <c r="CI7" s="25">
        <v>303.27999999999997</v>
      </c>
      <c r="CJ7" s="25">
        <v>303.81</v>
      </c>
      <c r="CK7" s="25">
        <v>301.2</v>
      </c>
      <c r="CL7" s="25">
        <v>59.64</v>
      </c>
      <c r="CM7" s="25">
        <v>58.94</v>
      </c>
      <c r="CN7" s="25">
        <v>58.94</v>
      </c>
      <c r="CO7" s="25">
        <v>60.98</v>
      </c>
      <c r="CP7" s="25">
        <v>54.34</v>
      </c>
      <c r="CQ7" s="25">
        <v>57.3</v>
      </c>
      <c r="CR7" s="25">
        <v>56.76</v>
      </c>
      <c r="CS7" s="25">
        <v>56.04</v>
      </c>
      <c r="CT7" s="25">
        <v>58.52</v>
      </c>
      <c r="CU7" s="25">
        <v>58.88</v>
      </c>
      <c r="CV7" s="25">
        <v>56.42</v>
      </c>
      <c r="CW7" s="25">
        <v>82.25</v>
      </c>
      <c r="CX7" s="25">
        <v>82.71</v>
      </c>
      <c r="CY7" s="25">
        <v>80.849999999999994</v>
      </c>
      <c r="CZ7" s="25">
        <v>78.36</v>
      </c>
      <c r="DA7" s="25">
        <v>82.84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0.91</v>
      </c>
      <c r="EF7" s="25">
        <v>2.2000000000000002</v>
      </c>
      <c r="EG7" s="25">
        <v>1.73</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新屋 弘仁</cp:lastModifiedBy>
  <cp:lastPrinted>2023-01-19T05:58:48Z</cp:lastPrinted>
  <dcterms:created xsi:type="dcterms:W3CDTF">2022-12-01T01:09:02Z</dcterms:created>
  <dcterms:modified xsi:type="dcterms:W3CDTF">2023-01-19T05:58:50Z</dcterms:modified>
  <cp:category/>
</cp:coreProperties>
</file>