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_下水道チーム\"/>
    </mc:Choice>
  </mc:AlternateContent>
  <workbookProtection workbookAlgorithmName="SHA-512" workbookHashValue="/XjNjf2YYFAE1CHLqcKE+k2ZJkLW0CY6m/+GYyjn26e9GHXz9ST5B4gZN1zt8zutnErOrJBN2Ay78z5pkakFgg==" workbookSaltValue="TjI7IA4VutH7fy5jTzT7Hg==" workbookSpinCount="100000" lockStructure="1"/>
  <bookViews>
    <workbookView xWindow="0" yWindow="0" windowWidth="28800" windowHeight="1245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<sst xmlns="http://schemas.openxmlformats.org/spreadsheetml/2006/main" count="236" uniqueCount="118">
  <si>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</si>
  <si>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</si>
  <si>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</si>
  <si>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</si>
  <si>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</si>
  <si>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</si>
  <si>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</si>
  <si>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</si>
  <si>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</si>
  <si>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</si>
  <si>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</si>
  <si>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</si>
  <si>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</si>
  <si>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</si>
  <si>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</si>
  <si>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</si>
  <si>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</si>
  <si>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</si>
  <si>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</si>
  <si>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</si>
  <si>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</si>
  <si>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</si>
  <si>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</si>
  <si>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</si>
  <si>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</si>
  <si>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</si>
  <si>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</si>
  <si>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</si>
  <si>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</si>
  <si>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</si>
  <si>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</si>
  <si>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</si>
  <si>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</si>
  <si>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</si>
  <si>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</si>
  <si>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</si>
  <si>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</si>
  <si>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</si>
  <si>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</si>
  <si>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</si>
  <si>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</si>
  <si>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</si>
  <si>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</si>
  <si>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</si>
  <si>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</si>
  <si>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</si>
  <si>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</si>
  <si>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</si>
  <si>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</si>
  <si>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</si>
  <si>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</si>
  <si>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</si>
  <si>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</si>
  <si>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</si>
  <si>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</si>
  <si>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</si>
  <si>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</si>
  <si>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</si>
  <si>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</si>
  <si>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</si>
  <si>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</si>
  <si>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</si>
  <si>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</si>
  <si>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</si>
  <si>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</si>
  <si>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</si>
  <si>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</si>
  <si>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</si>
  <si>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</si>
  <si>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</si>
  <si>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</si>
  <si>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</si>
  <si>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</si>
  <si>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</si>
  <si>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</si>
  <si>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</si>
  <si>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</si>
  <si>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</si>
  <si>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</si>
  <si>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</si>
  <si>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</si>
  <si>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</si>
  <si>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</si>
  <si>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</si>
  <si>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</si>
  <si>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</si>
  <si>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</si>
  <si>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</si>
  <si>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</si>
  <si>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</si>
  <si>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</si>
  <si>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</si>
  <si>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</si>
  <si>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</si>
  <si>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</si>
  <si>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</si>
  <si>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</si>
  <si>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山田町</t>
  </si>
  <si>
    <t>法非適用</t>
  </si>
  <si>
    <t>下水道事業</t>
  </si>
  <si>
    <t>漁業集落排水</t>
  </si>
  <si>
    <t>H1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</si>
  <si>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</si>
  <si>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</si>
  <si>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</si>
  <si>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</si>
  <si>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</si>
  <si>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</si>
  <si>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</si>
  <si>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</si>
  <si>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</si>
  <si>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</si>
  <si>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</si>
  <si>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</si>
  <si>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</si>
  <si>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１００％を下回っており収支が赤字である状態が続いている。維持管理費用の縮減等に一層努める必要がある。
④企業債残高対事業規模比率
　年々低下してきており、順調に企業債の償還が進んでいる。今後も企業債残高の削減に努める。
⑤経費回収率
　依然として経費回収率が低い状態であり、一般会計からの繰入金に依存している。適正な使用料収入の確保について検討していかなければならない。
⑥汚水処理原価
　維持管理費の増加が続いており、汚水処理原価が上昇している。
⑦施設利用率
　類似団体に比べ施設利用率が低く、今後、適切な施設規模を検討していく必要がある。
⑧水洗化率
　引き続き水洗化率の向上を図っていく。</t>
    <rPh sb="1" eb="3">
      <t>シュウエキ</t>
    </rPh>
    <rPh sb="3" eb="4">
      <t>テキ</t>
    </rPh>
    <rPh sb="4" eb="6">
      <t>シュウシ</t>
    </rPh>
    <rPh sb="6" eb="8">
      <t>ヒリツ</t>
    </rPh>
    <rPh sb="15" eb="17">
      <t>シタマワ</t>
    </rPh>
    <rPh sb="21" eb="23">
      <t>シュウシ</t>
    </rPh>
    <rPh sb="24" eb="26">
      <t>アカジ</t>
    </rPh>
    <rPh sb="29" eb="31">
      <t>ジョウタイ</t>
    </rPh>
    <rPh sb="32" eb="33">
      <t>ツヅ</t>
    </rPh>
    <rPh sb="38" eb="40">
      <t>イジ</t>
    </rPh>
    <rPh sb="40" eb="42">
      <t>カンリ</t>
    </rPh>
    <rPh sb="42" eb="44">
      <t>ヒヨウ</t>
    </rPh>
    <rPh sb="45" eb="47">
      <t>シュクゲン</t>
    </rPh>
    <rPh sb="47" eb="48">
      <t>トウ</t>
    </rPh>
    <rPh sb="49" eb="51">
      <t>イッソウ</t>
    </rPh>
    <rPh sb="51" eb="52">
      <t>ツト</t>
    </rPh>
    <rPh sb="54" eb="56">
      <t>ヒツヨウ</t>
    </rPh>
    <rPh sb="62" eb="64">
      <t>キギョウ</t>
    </rPh>
    <rPh sb="64" eb="65">
      <t>サイ</t>
    </rPh>
    <rPh sb="65" eb="67">
      <t>ザンダカ</t>
    </rPh>
    <rPh sb="67" eb="68">
      <t>タイ</t>
    </rPh>
    <rPh sb="68" eb="70">
      <t>ジギョウ</t>
    </rPh>
    <rPh sb="70" eb="72">
      <t>キボ</t>
    </rPh>
    <rPh sb="72" eb="74">
      <t>ヒリツ</t>
    </rPh>
    <rPh sb="76" eb="78">
      <t>ネンネン</t>
    </rPh>
    <rPh sb="78" eb="80">
      <t>テイカ</t>
    </rPh>
    <rPh sb="87" eb="89">
      <t>ジュンチョウ</t>
    </rPh>
    <rPh sb="90" eb="92">
      <t>キギョウ</t>
    </rPh>
    <rPh sb="92" eb="93">
      <t>サイ</t>
    </rPh>
    <rPh sb="94" eb="96">
      <t>ショウカン</t>
    </rPh>
    <rPh sb="97" eb="98">
      <t>スス</t>
    </rPh>
    <rPh sb="103" eb="105">
      <t>コンゴ</t>
    </rPh>
    <rPh sb="106" eb="108">
      <t>キギョウ</t>
    </rPh>
    <rPh sb="108" eb="109">
      <t>サイ</t>
    </rPh>
    <rPh sb="109" eb="111">
      <t>ザンダカ</t>
    </rPh>
    <rPh sb="112" eb="114">
      <t>サクゲン</t>
    </rPh>
    <rPh sb="115" eb="116">
      <t>ツト</t>
    </rPh>
    <rPh sb="121" eb="123">
      <t>ケイヒ</t>
    </rPh>
    <rPh sb="123" eb="125">
      <t>カイシュウ</t>
    </rPh>
    <rPh sb="125" eb="126">
      <t>リツ</t>
    </rPh>
    <rPh sb="128" eb="130">
      <t>イゼン</t>
    </rPh>
    <rPh sb="133" eb="135">
      <t>ケイヒ</t>
    </rPh>
    <rPh sb="135" eb="137">
      <t>カイシュウ</t>
    </rPh>
    <rPh sb="137" eb="138">
      <t>リツ</t>
    </rPh>
    <rPh sb="139" eb="140">
      <t>ヒク</t>
    </rPh>
    <rPh sb="141" eb="143">
      <t>ジョウタイ</t>
    </rPh>
    <rPh sb="147" eb="149">
      <t>イッパン</t>
    </rPh>
    <rPh sb="149" eb="151">
      <t>カイケイ</t>
    </rPh>
    <rPh sb="154" eb="156">
      <t>クリイレ</t>
    </rPh>
    <rPh sb="156" eb="157">
      <t>キン</t>
    </rPh>
    <rPh sb="158" eb="160">
      <t>イゾン</t>
    </rPh>
    <rPh sb="165" eb="167">
      <t>テキセイ</t>
    </rPh>
    <rPh sb="168" eb="171">
      <t>シヨウリョウ</t>
    </rPh>
    <rPh sb="171" eb="173">
      <t>シュウニュウ</t>
    </rPh>
    <rPh sb="174" eb="176">
      <t>カクホ</t>
    </rPh>
    <rPh sb="180" eb="182">
      <t>ケントウ</t>
    </rPh>
    <rPh sb="197" eb="199">
      <t>オスイ</t>
    </rPh>
    <rPh sb="199" eb="201">
      <t>ショリ</t>
    </rPh>
    <rPh sb="201" eb="203">
      <t>ゲンカ</t>
    </rPh>
    <rPh sb="205" eb="207">
      <t>イジ</t>
    </rPh>
    <rPh sb="207" eb="210">
      <t>カンリヒ</t>
    </rPh>
    <rPh sb="211" eb="213">
      <t>ゾウカ</t>
    </rPh>
    <rPh sb="214" eb="215">
      <t>ツヅ</t>
    </rPh>
    <rPh sb="220" eb="222">
      <t>オスイ</t>
    </rPh>
    <rPh sb="222" eb="224">
      <t>ショリ</t>
    </rPh>
    <rPh sb="224" eb="226">
      <t>ゲンカ</t>
    </rPh>
    <rPh sb="227" eb="229">
      <t>ジョウショウ</t>
    </rPh>
    <rPh sb="236" eb="238">
      <t>シセツ</t>
    </rPh>
    <rPh sb="238" eb="241">
      <t>リヨウリツ</t>
    </rPh>
    <rPh sb="243" eb="245">
      <t>ルイジ</t>
    </rPh>
    <rPh sb="245" eb="247">
      <t>ダンタイ</t>
    </rPh>
    <rPh sb="248" eb="249">
      <t>クラ</t>
    </rPh>
    <rPh sb="250" eb="252">
      <t>シセツ</t>
    </rPh>
    <rPh sb="252" eb="255">
      <t>リヨウリツ</t>
    </rPh>
    <rPh sb="256" eb="257">
      <t>ヒク</t>
    </rPh>
    <rPh sb="259" eb="261">
      <t>コンゴ</t>
    </rPh>
    <rPh sb="262" eb="264">
      <t>テキセツ</t>
    </rPh>
    <rPh sb="265" eb="267">
      <t>シセツ</t>
    </rPh>
    <rPh sb="267" eb="269">
      <t>キボ</t>
    </rPh>
    <rPh sb="270" eb="272">
      <t>ケントウ</t>
    </rPh>
    <rPh sb="276" eb="278">
      <t>ヒツヨウ</t>
    </rPh>
    <rPh sb="284" eb="287">
      <t>スイセンカ</t>
    </rPh>
    <rPh sb="287" eb="288">
      <t>リツ</t>
    </rPh>
    <rPh sb="290" eb="291">
      <t>ヒ</t>
    </rPh>
    <rPh sb="292" eb="293">
      <t>ツヅ</t>
    </rPh>
    <rPh sb="294" eb="297">
      <t>スイセンカ</t>
    </rPh>
    <rPh sb="297" eb="298">
      <t>リツ</t>
    </rPh>
    <rPh sb="299" eb="301">
      <t>コウジョウ</t>
    </rPh>
    <rPh sb="302" eb="303">
      <t>ハカ</t>
    </rPh>
    <phoneticPr fontId="4"/>
  </si>
  <si>
    <t>　更新の必要な下水道管についてはまだないが、処理施設の電気、機械設備等については標準的な耐用年数を超えているものがあり、計画的な更新をしていく必要がある。</t>
    <rPh sb="1" eb="3">
      <t>コウシン</t>
    </rPh>
    <rPh sb="4" eb="6">
      <t>ヒツヨウ</t>
    </rPh>
    <rPh sb="7" eb="10">
      <t>ゲスイドウ</t>
    </rPh>
    <rPh sb="10" eb="11">
      <t>カン</t>
    </rPh>
    <rPh sb="22" eb="24">
      <t>ショリ</t>
    </rPh>
    <rPh sb="24" eb="26">
      <t>シセツ</t>
    </rPh>
    <rPh sb="27" eb="29">
      <t>デンキ</t>
    </rPh>
    <rPh sb="30" eb="32">
      <t>キカイ</t>
    </rPh>
    <rPh sb="32" eb="34">
      <t>セツビ</t>
    </rPh>
    <rPh sb="34" eb="35">
      <t>トウ</t>
    </rPh>
    <rPh sb="40" eb="43">
      <t>ヒョウジュンテキ</t>
    </rPh>
    <rPh sb="44" eb="46">
      <t>タイヨウ</t>
    </rPh>
    <rPh sb="46" eb="48">
      <t>ネンスウ</t>
    </rPh>
    <rPh sb="49" eb="50">
      <t>コ</t>
    </rPh>
    <rPh sb="60" eb="63">
      <t>ケイカクテキ</t>
    </rPh>
    <rPh sb="64" eb="66">
      <t>コウシン</t>
    </rPh>
    <rPh sb="71" eb="73">
      <t>ヒツヨウ</t>
    </rPh>
    <phoneticPr fontId="4"/>
  </si>
  <si>
    <t>　漁業集落排水事業は、供用開始から２０～３０年経過し、修繕料などの増加に比例して汚水処理原価が増加している。漁業集落排水機能保全計画に基づき老朽化した施設の改築、更新を行い、汚水処理原価の適正化を図るとともに人件費、維持管理費などのトータルコストの大幅な縮減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</si>
</sst>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A-4EB6-9EC3-749EEFDFA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A-4EB6-9EC3-749EEFDFA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28.35</c:v>
                </c:pt>
                <c:pt idx="1">
                  <c:v>26.7</c:v>
                </c:pt>
                <c:pt idx="2">
                  <c:v>28.35</c:v>
                </c:pt>
                <c:pt idx="3">
                  <c:v>38.56</c:v>
                </c:pt>
                <c:pt idx="4">
                  <c:v>35.479999999999997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A-4377-B093-C0794A55A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32.229999999999997</c:v>
                </c:pt>
                <c:pt idx="2">
                  <c:v>32.479999999999997</c:v>
                </c:pt>
                <c:pt idx="3">
                  <c:v>40.29</c:v>
                </c:pt>
                <c:pt idx="4">
                  <c:v>40.11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9A-4377-B093-C0794A55A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80.94</c:v>
                </c:pt>
                <c:pt idx="1">
                  <c:v>88.31</c:v>
                </c:pt>
                <c:pt idx="2">
                  <c:v>80.7</c:v>
                </c:pt>
                <c:pt idx="3">
                  <c:v>89.61</c:v>
                </c:pt>
                <c:pt idx="4">
                  <c:v>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F-4BAC-BBEB-7A7880CAF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80.8</c:v>
                </c:pt>
                <c:pt idx="2">
                  <c:v>79.2</c:v>
                </c:pt>
                <c:pt idx="3">
                  <c:v>87.49</c:v>
                </c:pt>
                <c:pt idx="4">
                  <c:v>87.61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F-4BAC-BBEB-7A7880CAF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80.73</c:v>
                </c:pt>
                <c:pt idx="1">
                  <c:v>81.260000000000005</c:v>
                </c:pt>
                <c:pt idx="2">
                  <c:v>77.709999999999994</c:v>
                </c:pt>
                <c:pt idx="3">
                  <c:v>80.34</c:v>
                </c:pt>
                <c:pt idx="4">
                  <c:v>79.81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8-4FA4-AC74-B4C91AF58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68-4FA4-AC74-B4C91AF58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2-470E-A582-9FF81E612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F2-470E-A582-9FF81E612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5-44EF-9686-7E540E11F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75-44EF-9686-7E540E11F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D-4BBA-9CDE-D8DF87D34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BD-4BBA-9CDE-D8DF87D34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B-416A-AF26-14DBD9ED3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8B-416A-AF26-14DBD9ED3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1202.1500000000001</c:v>
                </c:pt>
                <c:pt idx="1">
                  <c:v>1144.7</c:v>
                </c:pt>
                <c:pt idx="2">
                  <c:v>1100.8499999999999</c:v>
                </c:pt>
                <c:pt idx="3">
                  <c:v>1001.46</c:v>
                </c:pt>
                <c:pt idx="4">
                  <c:v>915.97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8-4347-9F9D-DB6979C6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1060.8599999999999</c:v>
                </c:pt>
                <c:pt idx="1">
                  <c:v>1006.65</c:v>
                </c:pt>
                <c:pt idx="2">
                  <c:v>998.42</c:v>
                </c:pt>
                <c:pt idx="3">
                  <c:v>807.81</c:v>
                </c:pt>
                <c:pt idx="4">
                  <c:v>733.23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8-4347-9F9D-DB6979C6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37.880000000000003</c:v>
                </c:pt>
                <c:pt idx="1">
                  <c:v>33.26</c:v>
                </c:pt>
                <c:pt idx="2">
                  <c:v>34.56</c:v>
                </c:pt>
                <c:pt idx="3">
                  <c:v>33.92</c:v>
                </c:pt>
                <c:pt idx="4">
                  <c:v>33.82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E-4CD4-852D-53F2E4BD2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45.81</c:v>
                </c:pt>
                <c:pt idx="1">
                  <c:v>43.43</c:v>
                </c:pt>
                <c:pt idx="2">
                  <c:v>41.41</c:v>
                </c:pt>
                <c:pt idx="3">
                  <c:v>49.44</c:v>
                </c:pt>
                <c:pt idx="4">
                  <c:v>54.39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5E-4CD4-852D-53F2E4BD2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407.33</c:v>
                </c:pt>
                <c:pt idx="1">
                  <c:v>461.31</c:v>
                </c:pt>
                <c:pt idx="2">
                  <c:v>447.2</c:v>
                </c:pt>
                <c:pt idx="3">
                  <c:v>458.07</c:v>
                </c:pt>
                <c:pt idx="4">
                  <c:v>463.82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C-4BF2-AA0A-D61D1CADB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383.92</c:v>
                </c:pt>
                <c:pt idx="1">
                  <c:v>400.44</c:v>
                </c:pt>
                <c:pt idx="2">
                  <c:v>417.56</c:v>
                </c:pt>
                <c:pt idx="3">
                  <c:v>343.49</c:v>
                </c:pt>
                <c:pt idx="4">
                  <c:v>318.06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C-4BF2-AA0A-D61D1CADB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【974.72】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【392.85】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岩手県　山田町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漁業集落排水</v>
      </c>
      <c r="Q8" s="65"/>
      <c r="R8" s="65"/>
      <c r="S8" s="65"/>
      <c r="T8" s="65"/>
      <c r="U8" s="65"/>
      <c r="V8" s="65"/>
      <c r="W8" s="65" t="str">
        <f>データ!L6</f>
        <v>H1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14808</v>
      </c>
      <c r="AM8" s="46"/>
      <c r="AN8" s="46"/>
      <c r="AO8" s="46"/>
      <c r="AP8" s="46"/>
      <c r="AQ8" s="46"/>
      <c r="AR8" s="46"/>
      <c r="AS8" s="46"/>
      <c r="AT8" s="45">
        <f>データ!T6</f>
        <v>262.81</v>
      </c>
      <c r="AU8" s="45"/>
      <c r="AV8" s="45"/>
      <c r="AW8" s="45"/>
      <c r="AX8" s="45"/>
      <c r="AY8" s="45"/>
      <c r="AZ8" s="45"/>
      <c r="BA8" s="45"/>
      <c r="BB8" s="45">
        <f>データ!U6</f>
        <v>56.34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14.32</v>
      </c>
      <c r="Q10" s="45"/>
      <c r="R10" s="45"/>
      <c r="S10" s="45"/>
      <c r="T10" s="45"/>
      <c r="U10" s="45"/>
      <c r="V10" s="45"/>
      <c r="W10" s="45">
        <f>データ!Q6</f>
        <v>97.23</v>
      </c>
      <c r="X10" s="45"/>
      <c r="Y10" s="45"/>
      <c r="Z10" s="45"/>
      <c r="AA10" s="45"/>
      <c r="AB10" s="45"/>
      <c r="AC10" s="45"/>
      <c r="AD10" s="46">
        <f>データ!R6</f>
        <v>2879</v>
      </c>
      <c r="AE10" s="46"/>
      <c r="AF10" s="46"/>
      <c r="AG10" s="46"/>
      <c r="AH10" s="46"/>
      <c r="AI10" s="46"/>
      <c r="AJ10" s="46"/>
      <c r="AK10" s="2"/>
      <c r="AL10" s="46">
        <f>データ!V6</f>
        <v>2104</v>
      </c>
      <c r="AM10" s="46"/>
      <c r="AN10" s="46"/>
      <c r="AO10" s="46"/>
      <c r="AP10" s="46"/>
      <c r="AQ10" s="46"/>
      <c r="AR10" s="46"/>
      <c r="AS10" s="46"/>
      <c r="AT10" s="45">
        <f>データ!W6</f>
        <v>1.1000000000000001</v>
      </c>
      <c r="AU10" s="45"/>
      <c r="AV10" s="45"/>
      <c r="AW10" s="45"/>
      <c r="AX10" s="45"/>
      <c r="AY10" s="45"/>
      <c r="AZ10" s="45"/>
      <c r="BA10" s="45"/>
      <c r="BB10" s="45">
        <f>データ!X6</f>
        <v>1912.73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【974.72】</v>
      </c>
      <c r="I86" s="12" t="str">
        <f>データ!CA6</f>
        <v>【44.22】</v>
      </c>
      <c r="J86" s="12" t="str">
        <f>データ!CL6</f>
        <v>【392.85】</v>
      </c>
      <c r="K86" s="12" t="str">
        <f>データ!CW6</f>
        <v>【32.23】</v>
      </c>
      <c r="L86" s="12" t="str">
        <f>データ!DH6</f>
        <v>【80.63】</v>
      </c>
      <c r="M86" s="12" t="s">
        <v>43</v>
      </c>
      <c r="N86" s="12" t="s">
        <v>43</v>
      </c>
      <c r="O86" s="12" t="str">
        <f>データ!EO6</f>
        <v>【0.01】</v>
      </c>
    </row>
  </sheetData>
  <sheetProtection algorithmName="SHA-512" hashValue="Cy9G484/GyhbLPsn5yg42D4w5g4zclmOvZdNpvVAuhU8mfH5eqgbuS2c3Xdz9p6nKejoI6hdPh5RxES19f/eig==" saltValue="OszRT6K2D+GYcvfOhqxZ3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34827</v>
      </c>
      <c r="D6" s="19">
        <f t="shared" si="3"/>
        <v>47</v>
      </c>
      <c r="E6" s="19">
        <f t="shared" si="3"/>
        <v>17</v>
      </c>
      <c r="F6" s="19">
        <f t="shared" si="3"/>
        <v>6</v>
      </c>
      <c r="G6" s="19">
        <f t="shared" si="3"/>
        <v>0</v>
      </c>
      <c r="H6" s="19" t="str">
        <f t="shared" si="3"/>
        <v>岩手県　山田町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漁業集落排水</v>
      </c>
      <c r="L6" s="19" t="str">
        <f t="shared" si="3"/>
        <v>H1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14.32</v>
      </c>
      <c r="Q6" s="20">
        <f t="shared" si="3"/>
        <v>97.23</v>
      </c>
      <c r="R6" s="20">
        <f t="shared" si="3"/>
        <v>2879</v>
      </c>
      <c r="S6" s="20">
        <f t="shared" si="3"/>
        <v>14808</v>
      </c>
      <c r="T6" s="20">
        <f t="shared" si="3"/>
        <v>262.81</v>
      </c>
      <c r="U6" s="20">
        <f t="shared" si="3"/>
        <v>56.34</v>
      </c>
      <c r="V6" s="20">
        <f t="shared" si="3"/>
        <v>2104</v>
      </c>
      <c r="W6" s="20">
        <f t="shared" si="3"/>
        <v>1.1000000000000001</v>
      </c>
      <c r="X6" s="20">
        <f t="shared" si="3"/>
        <v>1912.73</v>
      </c>
      <c r="Y6" s="21">
        <f>IF(Y7="",NA(),Y7)</f>
        <v>80.73</v>
      </c>
      <c r="Z6" s="21">
        <f t="shared" ref="Z6:AH6" si="4">IF(Z7="",NA(),Z7)</f>
        <v>81.260000000000005</v>
      </c>
      <c r="AA6" s="21">
        <f t="shared" si="4"/>
        <v>77.709999999999994</v>
      </c>
      <c r="AB6" s="21">
        <f t="shared" si="4"/>
        <v>80.34</v>
      </c>
      <c r="AC6" s="21">
        <f t="shared" si="4"/>
        <v>79.81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1202.1500000000001</v>
      </c>
      <c r="BG6" s="21">
        <f t="shared" ref="BG6:BO6" si="7">IF(BG7="",NA(),BG7)</f>
        <v>1144.7</v>
      </c>
      <c r="BH6" s="21">
        <f t="shared" si="7"/>
        <v>1100.8499999999999</v>
      </c>
      <c r="BI6" s="21">
        <f t="shared" si="7"/>
        <v>1001.46</v>
      </c>
      <c r="BJ6" s="21">
        <f t="shared" si="7"/>
        <v>915.97</v>
      </c>
      <c r="BK6" s="21">
        <f t="shared" si="7"/>
        <v>1060.8599999999999</v>
      </c>
      <c r="BL6" s="21">
        <f t="shared" si="7"/>
        <v>1006.65</v>
      </c>
      <c r="BM6" s="21">
        <f t="shared" si="7"/>
        <v>998.42</v>
      </c>
      <c r="BN6" s="21">
        <f t="shared" si="7"/>
        <v>807.81</v>
      </c>
      <c r="BO6" s="21">
        <f t="shared" si="7"/>
        <v>733.23</v>
      </c>
      <c r="BP6" s="20" t="str">
        <f>IF(BP7="","",IF(BP7="-","【-】","【"&amp;SUBSTITUTE(TEXT(BP7,"#,##0.00"),"-","△")&amp;"】"))</f>
        <v>【974.72】</v>
      </c>
      <c r="BQ6" s="21">
        <f>IF(BQ7="",NA(),BQ7)</f>
        <v>37.880000000000003</v>
      </c>
      <c r="BR6" s="21">
        <f t="shared" ref="BR6:BZ6" si="8">IF(BR7="",NA(),BR7)</f>
        <v>33.26</v>
      </c>
      <c r="BS6" s="21">
        <f t="shared" si="8"/>
        <v>34.56</v>
      </c>
      <c r="BT6" s="21">
        <f t="shared" si="8"/>
        <v>33.92</v>
      </c>
      <c r="BU6" s="21">
        <f t="shared" si="8"/>
        <v>33.82</v>
      </c>
      <c r="BV6" s="21">
        <f t="shared" si="8"/>
        <v>45.81</v>
      </c>
      <c r="BW6" s="21">
        <f t="shared" si="8"/>
        <v>43.43</v>
      </c>
      <c r="BX6" s="21">
        <f t="shared" si="8"/>
        <v>41.41</v>
      </c>
      <c r="BY6" s="21">
        <f t="shared" si="8"/>
        <v>49.44</v>
      </c>
      <c r="BZ6" s="21">
        <f t="shared" si="8"/>
        <v>54.39</v>
      </c>
      <c r="CA6" s="20" t="str">
        <f>IF(CA7="","",IF(CA7="-","【-】","【"&amp;SUBSTITUTE(TEXT(CA7,"#,##0.00"),"-","△")&amp;"】"))</f>
        <v>【44.22】</v>
      </c>
      <c r="CB6" s="21">
        <f>IF(CB7="",NA(),CB7)</f>
        <v>407.33</v>
      </c>
      <c r="CC6" s="21">
        <f t="shared" ref="CC6:CK6" si="9">IF(CC7="",NA(),CC7)</f>
        <v>461.31</v>
      </c>
      <c r="CD6" s="21">
        <f t="shared" si="9"/>
        <v>447.2</v>
      </c>
      <c r="CE6" s="21">
        <f t="shared" si="9"/>
        <v>458.07</v>
      </c>
      <c r="CF6" s="21">
        <f t="shared" si="9"/>
        <v>463.82</v>
      </c>
      <c r="CG6" s="21">
        <f t="shared" si="9"/>
        <v>383.92</v>
      </c>
      <c r="CH6" s="21">
        <f t="shared" si="9"/>
        <v>400.44</v>
      </c>
      <c r="CI6" s="21">
        <f t="shared" si="9"/>
        <v>417.56</v>
      </c>
      <c r="CJ6" s="21">
        <f t="shared" si="9"/>
        <v>343.49</v>
      </c>
      <c r="CK6" s="21">
        <f t="shared" si="9"/>
        <v>318.06</v>
      </c>
      <c r="CL6" s="20" t="str">
        <f>IF(CL7="","",IF(CL7="-","【-】","【"&amp;SUBSTITUTE(TEXT(CL7,"#,##0.00"),"-","△")&amp;"】"))</f>
        <v>【392.85】</v>
      </c>
      <c r="CM6" s="21">
        <f>IF(CM7="",NA(),CM7)</f>
        <v>28.35</v>
      </c>
      <c r="CN6" s="21">
        <f t="shared" ref="CN6:CV6" si="10">IF(CN7="",NA(),CN7)</f>
        <v>26.7</v>
      </c>
      <c r="CO6" s="21">
        <f t="shared" si="10"/>
        <v>28.35</v>
      </c>
      <c r="CP6" s="21">
        <f t="shared" si="10"/>
        <v>38.56</v>
      </c>
      <c r="CQ6" s="21">
        <f t="shared" si="10"/>
        <v>35.479999999999997</v>
      </c>
      <c r="CR6" s="21">
        <f t="shared" si="10"/>
        <v>33.21</v>
      </c>
      <c r="CS6" s="21">
        <f t="shared" si="10"/>
        <v>32.229999999999997</v>
      </c>
      <c r="CT6" s="21">
        <f t="shared" si="10"/>
        <v>32.479999999999997</v>
      </c>
      <c r="CU6" s="21">
        <f t="shared" si="10"/>
        <v>40.29</v>
      </c>
      <c r="CV6" s="21">
        <f t="shared" si="10"/>
        <v>40.11</v>
      </c>
      <c r="CW6" s="20" t="str">
        <f>IF(CW7="","",IF(CW7="-","【-】","【"&amp;SUBSTITUTE(TEXT(CW7,"#,##0.00"),"-","△")&amp;"】"))</f>
        <v>【32.23】</v>
      </c>
      <c r="CX6" s="21">
        <f>IF(CX7="",NA(),CX7)</f>
        <v>80.94</v>
      </c>
      <c r="CY6" s="21">
        <f t="shared" ref="CY6:DG6" si="11">IF(CY7="",NA(),CY7)</f>
        <v>88.31</v>
      </c>
      <c r="CZ6" s="21">
        <f t="shared" si="11"/>
        <v>80.7</v>
      </c>
      <c r="DA6" s="21">
        <f t="shared" si="11"/>
        <v>89.61</v>
      </c>
      <c r="DB6" s="21">
        <f t="shared" si="11"/>
        <v>84.7</v>
      </c>
      <c r="DC6" s="21">
        <f t="shared" si="11"/>
        <v>79.98</v>
      </c>
      <c r="DD6" s="21">
        <f t="shared" si="11"/>
        <v>80.8</v>
      </c>
      <c r="DE6" s="21">
        <f t="shared" si="11"/>
        <v>79.2</v>
      </c>
      <c r="DF6" s="21">
        <f t="shared" si="11"/>
        <v>87.49</v>
      </c>
      <c r="DG6" s="21">
        <f t="shared" si="11"/>
        <v>87.61</v>
      </c>
      <c r="DH6" s="20" t="str">
        <f>IF(DH7="","",IF(DH7="-","【-】","【"&amp;SUBSTITUTE(TEXT(DH7,"#,##0.00"),"-","△")&amp;"】"))</f>
        <v>【80.63】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0.02</v>
      </c>
      <c r="EL6" s="21">
        <f t="shared" si="14"/>
        <v>0.01</v>
      </c>
      <c r="EM6" s="21">
        <f t="shared" si="14"/>
        <v>0.01</v>
      </c>
      <c r="EN6" s="20">
        <f t="shared" si="14"/>
        <v>0</v>
      </c>
      <c r="EO6" s="20" t="str">
        <f>IF(EO7="","",IF(EO7="-","【-】","【"&amp;SUBSTITUTE(TEXT(EO7,"#,##0.00"),"-","△")&amp;"】"))</f>
        <v>【0.01】</v>
      </c>
    </row>
    <row r="7" spans="1:145" s="22" customFormat="1" x14ac:dyDescent="0.15">
      <c r="A7" s="14"/>
      <c r="B7" s="23">
        <v>2021</v>
      </c>
      <c r="C7" s="23">
        <v>34827</v>
      </c>
      <c r="D7" s="23">
        <v>47</v>
      </c>
      <c r="E7" s="23">
        <v>17</v>
      </c>
      <c r="F7" s="23">
        <v>6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14.32</v>
      </c>
      <c r="Q7" s="24">
        <v>97.23</v>
      </c>
      <c r="R7" s="24">
        <v>2879</v>
      </c>
      <c r="S7" s="24">
        <v>14808</v>
      </c>
      <c r="T7" s="24">
        <v>262.81</v>
      </c>
      <c r="U7" s="24">
        <v>56.34</v>
      </c>
      <c r="V7" s="24">
        <v>2104</v>
      </c>
      <c r="W7" s="24">
        <v>1.1000000000000001</v>
      </c>
      <c r="X7" s="24">
        <v>1912.73</v>
      </c>
      <c r="Y7" s="24">
        <v>80.73</v>
      </c>
      <c r="Z7" s="24">
        <v>81.260000000000005</v>
      </c>
      <c r="AA7" s="24">
        <v>77.709999999999994</v>
      </c>
      <c r="AB7" s="24">
        <v>80.34</v>
      </c>
      <c r="AC7" s="24">
        <v>79.81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1202.1500000000001</v>
      </c>
      <c r="BG7" s="24">
        <v>1144.7</v>
      </c>
      <c r="BH7" s="24">
        <v>1100.8499999999999</v>
      </c>
      <c r="BI7" s="24">
        <v>1001.46</v>
      </c>
      <c r="BJ7" s="24">
        <v>915.97</v>
      </c>
      <c r="BK7" s="24">
        <v>1060.8599999999999</v>
      </c>
      <c r="BL7" s="24">
        <v>1006.65</v>
      </c>
      <c r="BM7" s="24">
        <v>998.42</v>
      </c>
      <c r="BN7" s="24">
        <v>807.81</v>
      </c>
      <c r="BO7" s="24">
        <v>733.23</v>
      </c>
      <c r="BP7" s="24">
        <v>974.72</v>
      </c>
      <c r="BQ7" s="24">
        <v>37.880000000000003</v>
      </c>
      <c r="BR7" s="24">
        <v>33.26</v>
      </c>
      <c r="BS7" s="24">
        <v>34.56</v>
      </c>
      <c r="BT7" s="24">
        <v>33.92</v>
      </c>
      <c r="BU7" s="24">
        <v>33.82</v>
      </c>
      <c r="BV7" s="24">
        <v>45.81</v>
      </c>
      <c r="BW7" s="24">
        <v>43.43</v>
      </c>
      <c r="BX7" s="24">
        <v>41.41</v>
      </c>
      <c r="BY7" s="24">
        <v>49.44</v>
      </c>
      <c r="BZ7" s="24">
        <v>54.39</v>
      </c>
      <c r="CA7" s="24">
        <v>44.22</v>
      </c>
      <c r="CB7" s="24">
        <v>407.33</v>
      </c>
      <c r="CC7" s="24">
        <v>461.31</v>
      </c>
      <c r="CD7" s="24">
        <v>447.2</v>
      </c>
      <c r="CE7" s="24">
        <v>458.07</v>
      </c>
      <c r="CF7" s="24">
        <v>463.82</v>
      </c>
      <c r="CG7" s="24">
        <v>383.92</v>
      </c>
      <c r="CH7" s="24">
        <v>400.44</v>
      </c>
      <c r="CI7" s="24">
        <v>417.56</v>
      </c>
      <c r="CJ7" s="24">
        <v>343.49</v>
      </c>
      <c r="CK7" s="24">
        <v>318.06</v>
      </c>
      <c r="CL7" s="24">
        <v>392.85</v>
      </c>
      <c r="CM7" s="24">
        <v>28.35</v>
      </c>
      <c r="CN7" s="24">
        <v>26.7</v>
      </c>
      <c r="CO7" s="24">
        <v>28.35</v>
      </c>
      <c r="CP7" s="24">
        <v>38.56</v>
      </c>
      <c r="CQ7" s="24">
        <v>35.479999999999997</v>
      </c>
      <c r="CR7" s="24">
        <v>33.21</v>
      </c>
      <c r="CS7" s="24">
        <v>32.229999999999997</v>
      </c>
      <c r="CT7" s="24">
        <v>32.479999999999997</v>
      </c>
      <c r="CU7" s="24">
        <v>40.29</v>
      </c>
      <c r="CV7" s="24">
        <v>40.11</v>
      </c>
      <c r="CW7" s="24">
        <v>32.229999999999997</v>
      </c>
      <c r="CX7" s="24">
        <v>80.94</v>
      </c>
      <c r="CY7" s="24">
        <v>88.31</v>
      </c>
      <c r="CZ7" s="24">
        <v>80.7</v>
      </c>
      <c r="DA7" s="24">
        <v>89.61</v>
      </c>
      <c r="DB7" s="24">
        <v>84.7</v>
      </c>
      <c r="DC7" s="24">
        <v>79.98</v>
      </c>
      <c r="DD7" s="24">
        <v>80.8</v>
      </c>
      <c r="DE7" s="24">
        <v>79.2</v>
      </c>
      <c r="DF7" s="24">
        <v>87.49</v>
      </c>
      <c r="DG7" s="24">
        <v>87.61</v>
      </c>
      <c r="DH7" s="24">
        <v>80.63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0.02</v>
      </c>
      <c r="EL7" s="24">
        <v>0.01</v>
      </c>
      <c r="EM7" s="24">
        <v>0.01</v>
      </c>
      <c r="EN7" s="24">
        <v>0</v>
      </c>
      <c r="EO7" s="24">
        <v>0.01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佐々木　正隆</cp:lastModifiedBy>
  <cp:lastPrinted>2023-01-25T01:10:29Z</cp:lastPrinted>
  <dcterms:created xsi:type="dcterms:W3CDTF">2022-12-01T02:02:39Z</dcterms:created>
  <dcterms:modified xsi:type="dcterms:W3CDTF">2023-01-25T01:12:24Z</dcterms:modified>
  <cp:category/>
</cp:coreProperties>
</file>