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_下水道チーム\"/>
    </mc:Choice>
  </mc:AlternateContent>
  <workbookProtection workbookAlgorithmName="SHA-512" workbookHashValue="8NDT3QXkc0PhTMYIuBgz68oRt7lzT7kaNemrPGFZ4H0uV+xcLGssKvK7NzlgKng+7XXDw0Cdk1vDAkcVXi0U0w==" workbookSaltValue="6tfnJqj2q+EEPQ6IZt6OzA==" workbookSpinCount="100000" lockStructure="1"/>
  <bookViews>
    <workbookView xWindow="0" yWindow="0" windowWidth="28800" windowHeight="124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<sst xmlns="http://schemas.openxmlformats.org/spreadsheetml/2006/main" count="236" uniqueCount="118">
  <si>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</si>
  <si>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</si>
  <si>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</si>
  <si>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</si>
  <si>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</si>
  <si>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</si>
  <si>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</si>
  <si>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</si>
  <si>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</si>
  <si>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</si>
  <si>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</si>
  <si>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</si>
  <si>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</si>
  <si>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</si>
  <si>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</si>
  <si>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</si>
  <si>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</si>
  <si>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</si>
  <si>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</si>
  <si>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</si>
  <si>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</si>
  <si>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</si>
  <si>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</si>
  <si>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</si>
  <si>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</si>
  <si>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</si>
  <si>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</si>
  <si>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</si>
  <si>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</si>
  <si>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</si>
  <si>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</si>
  <si>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</si>
  <si>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</si>
  <si>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</si>
  <si>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</si>
  <si>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</si>
  <si>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</si>
  <si>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</si>
  <si>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</si>
  <si>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</si>
  <si>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</si>
  <si>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</si>
  <si>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</si>
  <si>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</si>
  <si>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</si>
  <si>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</si>
  <si>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</si>
  <si>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</si>
  <si>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</si>
  <si>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</si>
  <si>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</si>
  <si>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</si>
  <si>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</si>
  <si>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</si>
  <si>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</si>
  <si>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</si>
  <si>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</si>
  <si>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</si>
  <si>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</si>
  <si>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</si>
  <si>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</si>
  <si>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</si>
  <si>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</si>
  <si>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</si>
  <si>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</si>
  <si>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</si>
  <si>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</si>
  <si>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</si>
  <si>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</si>
  <si>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</si>
  <si>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</si>
  <si>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</si>
  <si>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</si>
  <si>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</si>
  <si>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</si>
  <si>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</si>
  <si>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</si>
  <si>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</si>
  <si>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</si>
  <si>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</si>
  <si>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</si>
  <si>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</si>
  <si>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</si>
  <si>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</si>
  <si>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</si>
  <si>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</si>
  <si>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</si>
  <si>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</si>
  <si>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</si>
  <si>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</si>
  <si>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</si>
  <si>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</si>
  <si>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</si>
  <si>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</si>
  <si>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</si>
  <si>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</si>
  <si>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</si>
  <si>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山田町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</si>
  <si>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</si>
  <si>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</si>
  <si>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</si>
  <si>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</si>
  <si>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</si>
  <si>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</si>
  <si>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</si>
  <si>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</si>
  <si>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</si>
  <si>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</si>
  <si>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</si>
  <si>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</si>
  <si>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</si>
  <si>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</si>
  <si>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</si>
  <si>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</si>
  <si>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</si>
  <si>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１００％を下回っており収支が赤字である状態が続いている。
④企業残高対事業規模比率
　近年、終末処理場の建設を行ったため借入額が大きく増えた。また、未普及対策として管渠布設工事等も行ってるため起債の残高はほぼ横ばいである。
⑤経費回収率
　下水道接続人口は増えており、使用料収入は増加傾向であるが、維持管理費の増により経費回収率は下降した。引き続き下水道の普及促進に努め、使用料収入を増加させていく必要がある。
⑥汚水処理原価
　類似団体平均に比べ高い状態であり、一層の経費節減に努める必要がある。
⑦施設利用率
　下水道接続人口等が伸びているため、利用率は増加している。
⑧水洗化率
　引き続き水洗化率の向上を図っていく。</t>
    <rPh sb="1" eb="3">
      <t>シュウエキ</t>
    </rPh>
    <rPh sb="3" eb="4">
      <t>テキ</t>
    </rPh>
    <rPh sb="4" eb="6">
      <t>シュウシ</t>
    </rPh>
    <rPh sb="6" eb="8">
      <t>ヒリツ</t>
    </rPh>
    <rPh sb="15" eb="17">
      <t>シタマワ</t>
    </rPh>
    <rPh sb="21" eb="23">
      <t>シュウシ</t>
    </rPh>
    <rPh sb="24" eb="26">
      <t>アカジ</t>
    </rPh>
    <rPh sb="29" eb="31">
      <t>ジョウタイ</t>
    </rPh>
    <rPh sb="32" eb="33">
      <t>ツヅ</t>
    </rPh>
    <rPh sb="40" eb="42">
      <t>キギョウ</t>
    </rPh>
    <rPh sb="42" eb="44">
      <t>ザンダカ</t>
    </rPh>
    <rPh sb="44" eb="45">
      <t>タイ</t>
    </rPh>
    <rPh sb="45" eb="47">
      <t>ジギョウ</t>
    </rPh>
    <rPh sb="47" eb="49">
      <t>キボ</t>
    </rPh>
    <rPh sb="49" eb="51">
      <t>ヒリツ</t>
    </rPh>
    <rPh sb="53" eb="55">
      <t>キンネン</t>
    </rPh>
    <rPh sb="56" eb="58">
      <t>シュウマツ</t>
    </rPh>
    <rPh sb="58" eb="61">
      <t>ショリジョウ</t>
    </rPh>
    <rPh sb="62" eb="64">
      <t>ケンセツ</t>
    </rPh>
    <rPh sb="65" eb="66">
      <t>オコナ</t>
    </rPh>
    <rPh sb="70" eb="71">
      <t>シャク</t>
    </rPh>
    <rPh sb="74" eb="75">
      <t>オオ</t>
    </rPh>
    <rPh sb="77" eb="78">
      <t>フ</t>
    </rPh>
    <rPh sb="84" eb="87">
      <t>ミフキュウ</t>
    </rPh>
    <rPh sb="87" eb="89">
      <t>タイサク</t>
    </rPh>
    <rPh sb="92" eb="94">
      <t>カンキョ</t>
    </rPh>
    <rPh sb="94" eb="96">
      <t>フセツ</t>
    </rPh>
    <rPh sb="96" eb="98">
      <t>コウジ</t>
    </rPh>
    <rPh sb="98" eb="99">
      <t>トウ</t>
    </rPh>
    <rPh sb="100" eb="101">
      <t>オコナ</t>
    </rPh>
    <rPh sb="106" eb="108">
      <t>キサイ</t>
    </rPh>
    <rPh sb="109" eb="111">
      <t>ザンダカ</t>
    </rPh>
    <rPh sb="114" eb="115">
      <t>ヨコ</t>
    </rPh>
    <rPh sb="123" eb="125">
      <t>ケイヒ</t>
    </rPh>
    <rPh sb="125" eb="127">
      <t>カイシュウ</t>
    </rPh>
    <rPh sb="127" eb="128">
      <t>リツ</t>
    </rPh>
    <rPh sb="130" eb="133">
      <t>ゲスイドウ</t>
    </rPh>
    <rPh sb="133" eb="135">
      <t>セツゾク</t>
    </rPh>
    <rPh sb="135" eb="137">
      <t>ジンコウ</t>
    </rPh>
    <rPh sb="138" eb="139">
      <t>フ</t>
    </rPh>
    <rPh sb="144" eb="147">
      <t>シヨウリョウ</t>
    </rPh>
    <rPh sb="147" eb="149">
      <t>シュウニュウ</t>
    </rPh>
    <rPh sb="150" eb="152">
      <t>ゾウカ</t>
    </rPh>
    <rPh sb="152" eb="154">
      <t>ケイコウ</t>
    </rPh>
    <rPh sb="159" eb="161">
      <t>イジ</t>
    </rPh>
    <rPh sb="161" eb="164">
      <t>カンリヒ</t>
    </rPh>
    <rPh sb="165" eb="166">
      <t>ゾウ</t>
    </rPh>
    <rPh sb="169" eb="171">
      <t>ケイヒ</t>
    </rPh>
    <rPh sb="171" eb="173">
      <t>カイシュウ</t>
    </rPh>
    <rPh sb="173" eb="174">
      <t>リツ</t>
    </rPh>
    <rPh sb="175" eb="177">
      <t>カコウ</t>
    </rPh>
    <rPh sb="180" eb="181">
      <t>ヒ</t>
    </rPh>
    <rPh sb="182" eb="183">
      <t>ツヅ</t>
    </rPh>
    <rPh sb="184" eb="187">
      <t>ゲスイドウ</t>
    </rPh>
    <rPh sb="188" eb="190">
      <t>フキュウ</t>
    </rPh>
    <rPh sb="190" eb="192">
      <t>ソクシン</t>
    </rPh>
    <rPh sb="193" eb="194">
      <t>ツト</t>
    </rPh>
    <rPh sb="196" eb="199">
      <t>シヨウリョウ</t>
    </rPh>
    <rPh sb="199" eb="201">
      <t>シュウニュウ</t>
    </rPh>
    <rPh sb="202" eb="204">
      <t>ゾウカ</t>
    </rPh>
    <rPh sb="209" eb="211">
      <t>ヒツヨウ</t>
    </rPh>
    <rPh sb="217" eb="219">
      <t>オスイ</t>
    </rPh>
    <rPh sb="219" eb="221">
      <t>ショリ</t>
    </rPh>
    <rPh sb="221" eb="223">
      <t>ゲンカ</t>
    </rPh>
    <rPh sb="225" eb="227">
      <t>ルイジ</t>
    </rPh>
    <rPh sb="227" eb="229">
      <t>ダンタイ</t>
    </rPh>
    <rPh sb="229" eb="231">
      <t>ヘイキン</t>
    </rPh>
    <rPh sb="232" eb="233">
      <t>クラ</t>
    </rPh>
    <rPh sb="234" eb="235">
      <t>タカ</t>
    </rPh>
    <rPh sb="236" eb="238">
      <t>ジョウタイ</t>
    </rPh>
    <rPh sb="242" eb="244">
      <t>イッソウ</t>
    </rPh>
    <rPh sb="245" eb="247">
      <t>ケイヒ</t>
    </rPh>
    <rPh sb="247" eb="249">
      <t>セツゲン</t>
    </rPh>
    <rPh sb="250" eb="251">
      <t>ツト</t>
    </rPh>
    <rPh sb="253" eb="255">
      <t>ヒツヨウ</t>
    </rPh>
    <rPh sb="261" eb="263">
      <t>シセツ</t>
    </rPh>
    <rPh sb="263" eb="266">
      <t>リヨウリツ</t>
    </rPh>
    <rPh sb="268" eb="271">
      <t>ゲスイドウ</t>
    </rPh>
    <rPh sb="271" eb="273">
      <t>セツゾク</t>
    </rPh>
    <rPh sb="273" eb="275">
      <t>ジンコウ</t>
    </rPh>
    <rPh sb="275" eb="276">
      <t>トウ</t>
    </rPh>
    <rPh sb="277" eb="278">
      <t>ノ</t>
    </rPh>
    <rPh sb="285" eb="288">
      <t>リヨウリツ</t>
    </rPh>
    <rPh sb="289" eb="291">
      <t>ゾウカ</t>
    </rPh>
    <rPh sb="298" eb="301">
      <t>スイセンカ</t>
    </rPh>
    <rPh sb="301" eb="302">
      <t>リツ</t>
    </rPh>
    <rPh sb="304" eb="305">
      <t>ヒ</t>
    </rPh>
    <rPh sb="306" eb="307">
      <t>ツヅ</t>
    </rPh>
    <rPh sb="308" eb="311">
      <t>スイセンカ</t>
    </rPh>
    <rPh sb="311" eb="312">
      <t>リツ</t>
    </rPh>
    <rPh sb="313" eb="315">
      <t>コウジョウ</t>
    </rPh>
    <rPh sb="316" eb="317">
      <t>ハカ</t>
    </rPh>
    <phoneticPr fontId="4"/>
  </si>
  <si>
    <t>　更新の必要な下水道管についてはまだないが、定期的な施設等の診断を行い、ストックマネジメント計画の策定を進めていく。</t>
    <rPh sb="1" eb="3">
      <t>コウシン</t>
    </rPh>
    <rPh sb="4" eb="6">
      <t>ヒツヨウ</t>
    </rPh>
    <rPh sb="7" eb="10">
      <t>ゲスイドウ</t>
    </rPh>
    <rPh sb="10" eb="11">
      <t>カン</t>
    </rPh>
    <rPh sb="22" eb="25">
      <t>テイキテキ</t>
    </rPh>
    <rPh sb="26" eb="28">
      <t>シセツ</t>
    </rPh>
    <rPh sb="28" eb="29">
      <t>トウ</t>
    </rPh>
    <rPh sb="30" eb="32">
      <t>シンダン</t>
    </rPh>
    <rPh sb="33" eb="34">
      <t>オコナ</t>
    </rPh>
    <rPh sb="46" eb="48">
      <t>ケイカク</t>
    </rPh>
    <rPh sb="49" eb="51">
      <t>サクテイ</t>
    </rPh>
    <rPh sb="52" eb="53">
      <t>スス</t>
    </rPh>
    <phoneticPr fontId="4"/>
  </si>
  <si>
    <t>　公共下水道事業は、事業計画やアクションプランに基づき、令和７年度までに管渠整備を概成させる計画としている。
　今後も供用区域の拡大に伴い経費回収率の上昇が見込まれるが、将来を見据えた持続可能な経営を図るため、接続率の向上と使用料の適正化に努める。</t>
    <rPh sb="1" eb="3">
      <t>コウキョウ</t>
    </rPh>
    <rPh sb="3" eb="6">
      <t>ゲスイドウ</t>
    </rPh>
    <rPh sb="6" eb="8">
      <t>ジギョウ</t>
    </rPh>
    <rPh sb="10" eb="12">
      <t>ジギョウ</t>
    </rPh>
    <rPh sb="12" eb="14">
      <t>ケイカク</t>
    </rPh>
    <rPh sb="24" eb="25">
      <t>モト</t>
    </rPh>
    <rPh sb="28" eb="30">
      <t>レイワ</t>
    </rPh>
    <rPh sb="31" eb="33">
      <t>ネンド</t>
    </rPh>
    <rPh sb="36" eb="38">
      <t>カンキョ</t>
    </rPh>
    <rPh sb="38" eb="40">
      <t>セイビ</t>
    </rPh>
    <rPh sb="41" eb="43">
      <t>ガイセイ</t>
    </rPh>
    <rPh sb="46" eb="48">
      <t>ケイカク</t>
    </rPh>
    <rPh sb="56" eb="58">
      <t>コンゴ</t>
    </rPh>
    <rPh sb="59" eb="61">
      <t>キョウヨウ</t>
    </rPh>
    <rPh sb="61" eb="63">
      <t>クイキ</t>
    </rPh>
    <rPh sb="64" eb="66">
      <t>カクダイ</t>
    </rPh>
    <rPh sb="67" eb="68">
      <t>トモナ</t>
    </rPh>
    <rPh sb="69" eb="71">
      <t>ケイヒ</t>
    </rPh>
    <rPh sb="71" eb="73">
      <t>カイシュウ</t>
    </rPh>
    <rPh sb="73" eb="74">
      <t>リツ</t>
    </rPh>
    <rPh sb="75" eb="77">
      <t>ジョウショウ</t>
    </rPh>
    <rPh sb="78" eb="80">
      <t>ミコ</t>
    </rPh>
    <rPh sb="85" eb="87">
      <t>ショウライ</t>
    </rPh>
    <rPh sb="88" eb="90">
      <t>ミス</t>
    </rPh>
    <rPh sb="92" eb="94">
      <t>ジゾク</t>
    </rPh>
    <rPh sb="94" eb="96">
      <t>カノウ</t>
    </rPh>
    <rPh sb="97" eb="99">
      <t>ケイエイ</t>
    </rPh>
    <rPh sb="100" eb="101">
      <t>ハカ</t>
    </rPh>
    <rPh sb="105" eb="107">
      <t>セツゾク</t>
    </rPh>
    <rPh sb="107" eb="108">
      <t>リツ</t>
    </rPh>
    <rPh sb="109" eb="111">
      <t>コウジョウ</t>
    </rPh>
    <rPh sb="112" eb="115">
      <t>シヨウリョウ</t>
    </rPh>
    <rPh sb="116" eb="119">
      <t>テキセイカ</t>
    </rPh>
    <rPh sb="120" eb="12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</si>
</sst>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65-4AAC-8BBB-A12729D691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A765-4AAC-8BBB-A12729D691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22.16</c:v>
                </c:pt>
                <c:pt idx="1">
                  <c:v>32.76</c:v>
                </c:pt>
                <c:pt idx="2">
                  <c:v>34.65</c:v>
                </c:pt>
                <c:pt idx="3">
                  <c:v>40</c:v>
                </c:pt>
                <c:pt idx="4">
                  <c:v>40.630000000000003</c:v>
                </c:pt>
              </c:numCache>
            </c:numRef>
          </c:val>
          <c:extLst>
            <c:ext xmlns:c16="http://schemas.microsoft.com/office/drawing/2014/chart" uri="{C3380CC4-5D6E-409C-BE32-E72D297353CC}">
              <c16:uniqueId val="{00000000-D03C-419F-9344-C7345F3E26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D03C-419F-9344-C7345F3E26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62.72</c:v>
                </c:pt>
                <c:pt idx="1">
                  <c:v>58.29</c:v>
                </c:pt>
                <c:pt idx="2">
                  <c:v>51.65</c:v>
                </c:pt>
                <c:pt idx="3">
                  <c:v>61.24</c:v>
                </c:pt>
                <c:pt idx="4">
                  <c:v>60.62</c:v>
                </c:pt>
              </c:numCache>
            </c:numRef>
          </c:val>
          <c:extLst>
            <c:ext xmlns:c16="http://schemas.microsoft.com/office/drawing/2014/chart" uri="{C3380CC4-5D6E-409C-BE32-E72D297353CC}">
              <c16:uniqueId val="{00000000-338A-4949-A5CD-0FE0949547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338A-4949-A5CD-0FE0949547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72.040000000000006</c:v>
                </c:pt>
                <c:pt idx="1">
                  <c:v>75.84</c:v>
                </c:pt>
                <c:pt idx="2">
                  <c:v>78.290000000000006</c:v>
                </c:pt>
                <c:pt idx="3">
                  <c:v>83.24</c:v>
                </c:pt>
                <c:pt idx="4">
                  <c:v>81.52</c:v>
                </c:pt>
              </c:numCache>
            </c:numRef>
          </c:val>
          <c:extLst>
            <c:ext xmlns:c16="http://schemas.microsoft.com/office/drawing/2014/chart" uri="{C3380CC4-5D6E-409C-BE32-E72D297353CC}">
              <c16:uniqueId val="{00000000-9AE0-4C36-BC42-4AA1271942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E0-4C36-BC42-4AA1271942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32-4026-8622-A40A3EAE4F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2-4026-8622-A40A3EAE4F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EF-4686-A8EE-CD4F5AEDD5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EF-4686-A8EE-CD4F5AEDD5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4-4D6C-A891-B5C24ACAC5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4-4D6C-A891-B5C24ACAC5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3-4CAC-B842-5ED53F4A7E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3-4CAC-B842-5ED53F4A7E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1324.23</c:v>
                </c:pt>
                <c:pt idx="1">
                  <c:v>1176.6199999999999</c:v>
                </c:pt>
                <c:pt idx="2">
                  <c:v>1069.69</c:v>
                </c:pt>
                <c:pt idx="3">
                  <c:v>1087.0899999999999</c:v>
                </c:pt>
                <c:pt idx="4">
                  <c:v>988.37</c:v>
                </c:pt>
              </c:numCache>
            </c:numRef>
          </c:val>
          <c:extLst>
            <c:ext xmlns:c16="http://schemas.microsoft.com/office/drawing/2014/chart" uri="{C3380CC4-5D6E-409C-BE32-E72D297353CC}">
              <c16:uniqueId val="{00000000-649B-4AA5-AA1B-6B984EDB84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649B-4AA5-AA1B-6B984EDB84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45.64</c:v>
                </c:pt>
                <c:pt idx="1">
                  <c:v>55.98</c:v>
                </c:pt>
                <c:pt idx="2">
                  <c:v>60.51</c:v>
                </c:pt>
                <c:pt idx="3">
                  <c:v>64.489999999999995</c:v>
                </c:pt>
                <c:pt idx="4">
                  <c:v>59.65</c:v>
                </c:pt>
              </c:numCache>
            </c:numRef>
          </c:val>
          <c:extLst>
            <c:ext xmlns:c16="http://schemas.microsoft.com/office/drawing/2014/chart" uri="{C3380CC4-5D6E-409C-BE32-E72D297353CC}">
              <c16:uniqueId val="{00000000-FD3A-4554-A73C-B53D177593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FD3A-4554-A73C-B53D177593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331.78</c:v>
                </c:pt>
                <c:pt idx="1">
                  <c:v>243.29</c:v>
                </c:pt>
                <c:pt idx="2">
                  <c:v>249.17</c:v>
                </c:pt>
                <c:pt idx="3">
                  <c:v>238.31</c:v>
                </c:pt>
                <c:pt idx="4">
                  <c:v>259.02999999999997</c:v>
                </c:pt>
              </c:numCache>
            </c:numRef>
          </c:val>
          <c:extLst>
            <c:ext xmlns:c16="http://schemas.microsoft.com/office/drawing/2014/chart" uri="{C3380CC4-5D6E-409C-BE32-E72D297353CC}">
              <c16:uniqueId val="{00000000-A2EE-4F32-BD31-EF94AE1CF5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A2EE-4F32-BD31-EF94AE1CF5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9" zoomScale="85" zoomScaleNormal="85" workbookViewId="0">
      <selection activeCell="AZ36" sqref="AZ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山田町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14808</v>
      </c>
      <c r="AM8" s="37"/>
      <c r="AN8" s="37"/>
      <c r="AO8" s="37"/>
      <c r="AP8" s="37"/>
      <c r="AQ8" s="37"/>
      <c r="AR8" s="37"/>
      <c r="AS8" s="37"/>
      <c r="AT8" s="38">
        <f>データ!T6</f>
        <v>262.81</v>
      </c>
      <c r="AU8" s="38"/>
      <c r="AV8" s="38"/>
      <c r="AW8" s="38"/>
      <c r="AX8" s="38"/>
      <c r="AY8" s="38"/>
      <c r="AZ8" s="38"/>
      <c r="BA8" s="38"/>
      <c r="BB8" s="38">
        <f>データ!U6</f>
        <v>56.34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47.98</v>
      </c>
      <c r="Q10" s="38"/>
      <c r="R10" s="38"/>
      <c r="S10" s="38"/>
      <c r="T10" s="38"/>
      <c r="U10" s="38"/>
      <c r="V10" s="38"/>
      <c r="W10" s="38">
        <f>データ!Q6</f>
        <v>99.79</v>
      </c>
      <c r="X10" s="38"/>
      <c r="Y10" s="38"/>
      <c r="Z10" s="38"/>
      <c r="AA10" s="38"/>
      <c r="AB10" s="38"/>
      <c r="AC10" s="38"/>
      <c r="AD10" s="37">
        <f>データ!R6</f>
        <v>2879</v>
      </c>
      <c r="AE10" s="37"/>
      <c r="AF10" s="37"/>
      <c r="AG10" s="37"/>
      <c r="AH10" s="37"/>
      <c r="AI10" s="37"/>
      <c r="AJ10" s="37"/>
      <c r="AK10" s="2"/>
      <c r="AL10" s="37">
        <f>データ!V6</f>
        <v>7050</v>
      </c>
      <c r="AM10" s="37"/>
      <c r="AN10" s="37"/>
      <c r="AO10" s="37"/>
      <c r="AP10" s="37"/>
      <c r="AQ10" s="37"/>
      <c r="AR10" s="37"/>
      <c r="AS10" s="37"/>
      <c r="AT10" s="38">
        <f>データ!W6</f>
        <v>3.25</v>
      </c>
      <c r="AU10" s="38"/>
      <c r="AV10" s="38"/>
      <c r="AW10" s="38"/>
      <c r="AX10" s="38"/>
      <c r="AY10" s="38"/>
      <c r="AZ10" s="38"/>
      <c r="BA10" s="38"/>
      <c r="BB10" s="38">
        <f>データ!X6</f>
        <v>2169.23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yJoLudmFQ9YDM/o0os21lWSj0c8hBHONbG5XvsVX3chDfKc2FJq2WPPacqGS5PqgjAiXWmp+t9DMYm90jbCQqg==" saltValue="nb0ee0qjnrPmABurG98b9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34827</v>
      </c>
      <c r="D6" s="19">
        <f t="shared" si="3"/>
        <v>47</v>
      </c>
      <c r="E6" s="19">
        <f t="shared" si="3"/>
        <v>17</v>
      </c>
      <c r="F6" s="19">
        <f t="shared" si="3"/>
        <v>1</v>
      </c>
      <c r="G6" s="19">
        <f t="shared" si="3"/>
        <v>0</v>
      </c>
      <c r="H6" s="19" t="str">
        <f t="shared" si="3"/>
        <v>岩手県　山田町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47.98</v>
      </c>
      <c r="Q6" s="20">
        <f t="shared" si="3"/>
        <v>99.79</v>
      </c>
      <c r="R6" s="20">
        <f t="shared" si="3"/>
        <v>2879</v>
      </c>
      <c r="S6" s="20">
        <f t="shared" si="3"/>
        <v>14808</v>
      </c>
      <c r="T6" s="20">
        <f t="shared" si="3"/>
        <v>262.81</v>
      </c>
      <c r="U6" s="20">
        <f t="shared" si="3"/>
        <v>56.34</v>
      </c>
      <c r="V6" s="20">
        <f t="shared" si="3"/>
        <v>7050</v>
      </c>
      <c r="W6" s="20">
        <f t="shared" si="3"/>
        <v>3.25</v>
      </c>
      <c r="X6" s="20">
        <f t="shared" si="3"/>
        <v>2169.23</v>
      </c>
      <c r="Y6" s="21">
        <f>IF(Y7="",NA(),Y7)</f>
        <v>72.040000000000006</v>
      </c>
      <c r="Z6" s="21">
        <f t="shared" ref="Z6:AH6" si="4">IF(Z7="",NA(),Z7)</f>
        <v>75.84</v>
      </c>
      <c r="AA6" s="21">
        <f t="shared" si="4"/>
        <v>78.290000000000006</v>
      </c>
      <c r="AB6" s="21">
        <f t="shared" si="4"/>
        <v>83.24</v>
      </c>
      <c r="AC6" s="21">
        <f t="shared" si="4"/>
        <v>81.52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1324.23</v>
      </c>
      <c r="BG6" s="21">
        <f t="shared" ref="BG6:BO6" si="7">IF(BG7="",NA(),BG7)</f>
        <v>1176.6199999999999</v>
      </c>
      <c r="BH6" s="21">
        <f t="shared" si="7"/>
        <v>1069.69</v>
      </c>
      <c r="BI6" s="21">
        <f t="shared" si="7"/>
        <v>1087.0899999999999</v>
      </c>
      <c r="BJ6" s="21">
        <f t="shared" si="7"/>
        <v>988.37</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45.64</v>
      </c>
      <c r="BR6" s="21">
        <f t="shared" ref="BR6:BZ6" si="8">IF(BR7="",NA(),BR7)</f>
        <v>55.98</v>
      </c>
      <c r="BS6" s="21">
        <f t="shared" si="8"/>
        <v>60.51</v>
      </c>
      <c r="BT6" s="21">
        <f t="shared" si="8"/>
        <v>64.489999999999995</v>
      </c>
      <c r="BU6" s="21">
        <f t="shared" si="8"/>
        <v>59.65</v>
      </c>
      <c r="BV6" s="21">
        <f t="shared" si="8"/>
        <v>80.58</v>
      </c>
      <c r="BW6" s="21">
        <f t="shared" si="8"/>
        <v>78.92</v>
      </c>
      <c r="BX6" s="21">
        <f t="shared" si="8"/>
        <v>74.17</v>
      </c>
      <c r="BY6" s="21">
        <f t="shared" si="8"/>
        <v>79.77</v>
      </c>
      <c r="BZ6" s="21">
        <f t="shared" si="8"/>
        <v>79.63</v>
      </c>
      <c r="CA6" s="20" t="str">
        <f>IF(CA7="","",IF(CA7="-","【-】","【"&amp;SUBSTITUTE(TEXT(CA7,"#,##0.00"),"-","△")&amp;"】"))</f>
        <v>【99.73】</v>
      </c>
      <c r="CB6" s="21">
        <f>IF(CB7="",NA(),CB7)</f>
        <v>331.78</v>
      </c>
      <c r="CC6" s="21">
        <f t="shared" ref="CC6:CK6" si="9">IF(CC7="",NA(),CC7)</f>
        <v>243.29</v>
      </c>
      <c r="CD6" s="21">
        <f t="shared" si="9"/>
        <v>249.17</v>
      </c>
      <c r="CE6" s="21">
        <f t="shared" si="9"/>
        <v>238.31</v>
      </c>
      <c r="CF6" s="21">
        <f t="shared" si="9"/>
        <v>259.02999999999997</v>
      </c>
      <c r="CG6" s="21">
        <f t="shared" si="9"/>
        <v>216.21</v>
      </c>
      <c r="CH6" s="21">
        <f t="shared" si="9"/>
        <v>220.31</v>
      </c>
      <c r="CI6" s="21">
        <f t="shared" si="9"/>
        <v>230.95</v>
      </c>
      <c r="CJ6" s="21">
        <f t="shared" si="9"/>
        <v>214.56</v>
      </c>
      <c r="CK6" s="21">
        <f t="shared" si="9"/>
        <v>213.66</v>
      </c>
      <c r="CL6" s="20" t="str">
        <f>IF(CL7="","",IF(CL7="-","【-】","【"&amp;SUBSTITUTE(TEXT(CL7,"#,##0.00"),"-","△")&amp;"】"))</f>
        <v>【134.98】</v>
      </c>
      <c r="CM6" s="21">
        <f>IF(CM7="",NA(),CM7)</f>
        <v>22.16</v>
      </c>
      <c r="CN6" s="21">
        <f t="shared" ref="CN6:CV6" si="10">IF(CN7="",NA(),CN7)</f>
        <v>32.76</v>
      </c>
      <c r="CO6" s="21">
        <f t="shared" si="10"/>
        <v>34.65</v>
      </c>
      <c r="CP6" s="21">
        <f t="shared" si="10"/>
        <v>40</v>
      </c>
      <c r="CQ6" s="21">
        <f t="shared" si="10"/>
        <v>40.630000000000003</v>
      </c>
      <c r="CR6" s="21">
        <f t="shared" si="10"/>
        <v>50.24</v>
      </c>
      <c r="CS6" s="21">
        <f t="shared" si="10"/>
        <v>49.68</v>
      </c>
      <c r="CT6" s="21">
        <f t="shared" si="10"/>
        <v>49.27</v>
      </c>
      <c r="CU6" s="21">
        <f t="shared" si="10"/>
        <v>49.47</v>
      </c>
      <c r="CV6" s="21">
        <f t="shared" si="10"/>
        <v>48.19</v>
      </c>
      <c r="CW6" s="20" t="str">
        <f>IF(CW7="","",IF(CW7="-","【-】","【"&amp;SUBSTITUTE(TEXT(CW7,"#,##0.00"),"-","△")&amp;"】"))</f>
        <v>【59.99】</v>
      </c>
      <c r="CX6" s="21">
        <f>IF(CX7="",NA(),CX7)</f>
        <v>62.72</v>
      </c>
      <c r="CY6" s="21">
        <f t="shared" ref="CY6:DG6" si="11">IF(CY7="",NA(),CY7)</f>
        <v>58.29</v>
      </c>
      <c r="CZ6" s="21">
        <f t="shared" si="11"/>
        <v>51.65</v>
      </c>
      <c r="DA6" s="21">
        <f t="shared" si="11"/>
        <v>61.24</v>
      </c>
      <c r="DB6" s="21">
        <f t="shared" si="11"/>
        <v>60.62</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34827</v>
      </c>
      <c r="D7" s="23">
        <v>47</v>
      </c>
      <c r="E7" s="23">
        <v>17</v>
      </c>
      <c r="F7" s="23">
        <v>1</v>
      </c>
      <c r="G7" s="23">
        <v>0</v>
      </c>
      <c r="H7" s="23" t="s">
        <v>97</v>
      </c>
      <c r="I7" s="23" t="s">
        <v>98</v>
      </c>
      <c r="J7" s="23" t="s">
        <v>99</v>
      </c>
      <c r="K7" s="23" t="s">
        <v>100</v>
      </c>
      <c r="L7" s="23" t="s">
        <v>101</v>
      </c>
      <c r="M7" s="23" t="s">
        <v>102</v>
      </c>
      <c r="N7" s="24" t="s">
        <v>103</v>
      </c>
      <c r="O7" s="24" t="s">
        <v>104</v>
      </c>
      <c r="P7" s="24">
        <v>47.98</v>
      </c>
      <c r="Q7" s="24">
        <v>99.79</v>
      </c>
      <c r="R7" s="24">
        <v>2879</v>
      </c>
      <c r="S7" s="24">
        <v>14808</v>
      </c>
      <c r="T7" s="24">
        <v>262.81</v>
      </c>
      <c r="U7" s="24">
        <v>56.34</v>
      </c>
      <c r="V7" s="24">
        <v>7050</v>
      </c>
      <c r="W7" s="24">
        <v>3.25</v>
      </c>
      <c r="X7" s="24">
        <v>2169.23</v>
      </c>
      <c r="Y7" s="24">
        <v>72.040000000000006</v>
      </c>
      <c r="Z7" s="24">
        <v>75.84</v>
      </c>
      <c r="AA7" s="24">
        <v>78.290000000000006</v>
      </c>
      <c r="AB7" s="24">
        <v>83.24</v>
      </c>
      <c r="AC7" s="24">
        <v>81.52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1324.23</v>
      </c>
      <c r="BG7" s="24">
        <v>1176.6199999999999</v>
      </c>
      <c r="BH7" s="24">
        <v>1069.69</v>
      </c>
      <c r="BI7" s="24">
        <v>1087.0899999999999</v>
      </c>
      <c r="BJ7" s="24">
        <v>988.37</v>
      </c>
      <c r="BK7" s="24">
        <v>1124.26</v>
      </c>
      <c r="BL7" s="24">
        <v>1048.23</v>
      </c>
      <c r="BM7" s="24">
        <v>1130.42</v>
      </c>
      <c r="BN7" s="24">
        <v>1245.0999999999999</v>
      </c>
      <c r="BO7" s="24">
        <v>1108.8</v>
      </c>
      <c r="BP7" s="24">
        <v>669.11</v>
      </c>
      <c r="BQ7" s="24">
        <v>45.64</v>
      </c>
      <c r="BR7" s="24">
        <v>55.98</v>
      </c>
      <c r="BS7" s="24">
        <v>60.51</v>
      </c>
      <c r="BT7" s="24">
        <v>64.489999999999995</v>
      </c>
      <c r="BU7" s="24">
        <v>59.65</v>
      </c>
      <c r="BV7" s="24">
        <v>80.58</v>
      </c>
      <c r="BW7" s="24">
        <v>78.92</v>
      </c>
      <c r="BX7" s="24">
        <v>74.17</v>
      </c>
      <c r="BY7" s="24">
        <v>79.77</v>
      </c>
      <c r="BZ7" s="24">
        <v>79.63</v>
      </c>
      <c r="CA7" s="24">
        <v>99.73</v>
      </c>
      <c r="CB7" s="24">
        <v>331.78</v>
      </c>
      <c r="CC7" s="24">
        <v>243.29</v>
      </c>
      <c r="CD7" s="24">
        <v>249.17</v>
      </c>
      <c r="CE7" s="24">
        <v>238.31</v>
      </c>
      <c r="CF7" s="24">
        <v>259.02999999999997</v>
      </c>
      <c r="CG7" s="24">
        <v>216.21</v>
      </c>
      <c r="CH7" s="24">
        <v>220.31</v>
      </c>
      <c r="CI7" s="24">
        <v>230.95</v>
      </c>
      <c r="CJ7" s="24">
        <v>214.56</v>
      </c>
      <c r="CK7" s="24">
        <v>213.66</v>
      </c>
      <c r="CL7" s="24">
        <v>134.97999999999999</v>
      </c>
      <c r="CM7" s="24">
        <v>22.16</v>
      </c>
      <c r="CN7" s="24">
        <v>32.76</v>
      </c>
      <c r="CO7" s="24">
        <v>34.65</v>
      </c>
      <c r="CP7" s="24">
        <v>40</v>
      </c>
      <c r="CQ7" s="24">
        <v>40.630000000000003</v>
      </c>
      <c r="CR7" s="24">
        <v>50.24</v>
      </c>
      <c r="CS7" s="24">
        <v>49.68</v>
      </c>
      <c r="CT7" s="24">
        <v>49.27</v>
      </c>
      <c r="CU7" s="24">
        <v>49.47</v>
      </c>
      <c r="CV7" s="24">
        <v>48.19</v>
      </c>
      <c r="CW7" s="24">
        <v>59.99</v>
      </c>
      <c r="CX7" s="24">
        <v>62.72</v>
      </c>
      <c r="CY7" s="24">
        <v>58.29</v>
      </c>
      <c r="CZ7" s="24">
        <v>51.65</v>
      </c>
      <c r="DA7" s="24">
        <v>61.24</v>
      </c>
      <c r="DB7" s="24">
        <v>60.62</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正隆</cp:lastModifiedBy>
  <cp:lastPrinted>2023-01-25T01:09:57Z</cp:lastPrinted>
  <dcterms:created xsi:type="dcterms:W3CDTF">2023-01-12T23:52:07Z</dcterms:created>
  <dcterms:modified xsi:type="dcterms:W3CDTF">2023-01-25T01:12:29Z</dcterms:modified>
  <cp:category/>
</cp:coreProperties>
</file>