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4\02経営比較分析表\03市町村→県\01市町村提出\●24大槌町\"/>
    </mc:Choice>
  </mc:AlternateContent>
  <workbookProtection workbookAlgorithmName="SHA-512" workbookHashValue="XfqlgWqnW78ZMxX+4Gzk0hMqSY9o4N3xr7VwRrnv+MXSc8W3Ak3nO+tNa9OtAWC4P23UYKVBoQ8z+LFNmA89dQ==" workbookSaltValue="TCozCZp1VD6jOzBT1/3iv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AT8" i="4" s="1"/>
  <c r="S6" i="5"/>
  <c r="AL8" i="4" s="1"/>
  <c r="R6" i="5"/>
  <c r="Q6" i="5"/>
  <c r="W10" i="4" s="1"/>
  <c r="P6" i="5"/>
  <c r="O6" i="5"/>
  <c r="I10" i="4" s="1"/>
  <c r="N6" i="5"/>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BB10" i="4"/>
  <c r="AL10" i="4"/>
  <c r="AD10" i="4"/>
  <c r="P10" i="4"/>
  <c r="B10" i="4"/>
  <c r="W8" i="4"/>
  <c r="P8" i="4"/>
  <c r="I8"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<sst xmlns="http://schemas.openxmlformats.org/spreadsheetml/2006/main" count="297" uniqueCount="117">
  <si>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</si>
  <si>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</si>
  <si>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</si>
  <si>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</si>
  <si>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</si>
  <si>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</si>
  <si>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</si>
  <si>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</si>
  <si>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</si>
  <si>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</si>
  <si>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</si>
  <si>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</si>
  <si>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</si>
  <si>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</si>
  <si>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</si>
  <si>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</si>
  <si>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</si>
  <si>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</si>
  <si>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</si>
  <si>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</si>
  <si>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</si>
  <si>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</si>
  <si>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</si>
  <si>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</si>
  <si>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</si>
  <si>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</si>
  <si>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</si>
  <si>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</si>
  <si>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</si>
  <si>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</si>
  <si>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</si>
  <si>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</si>
  <si>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</si>
  <si>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</si>
  <si>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</si>
  <si>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</si>
  <si>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</si>
  <si>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</si>
  <si>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</si>
  <si>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</si>
  <si>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</si>
  <si>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</si>
  <si>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</si>
  <si>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</si>
  <si>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</si>
  <si>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</si>
  <si>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</si>
  <si>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</si>
  <si>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</si>
  <si>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</si>
  <si>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</si>
  <si>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</si>
  <si>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</si>
  <si>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</si>
  <si>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</si>
  <si>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</si>
  <si>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</si>
  <si>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</si>
  <si>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</si>
  <si>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</si>
  <si>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</si>
  <si>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</si>
  <si>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</si>
  <si>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</si>
  <si>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</si>
  <si>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</si>
  <si>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</si>
  <si>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</si>
  <si>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</si>
  <si>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</si>
  <si>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</si>
  <si>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</si>
  <si>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</si>
  <si>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</si>
  <si>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</si>
  <si>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</si>
  <si>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</si>
  <si>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</si>
  <si>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</si>
  <si>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</si>
  <si>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</si>
  <si>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</si>
  <si>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</si>
  <si>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</si>
  <si>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</si>
  <si>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</si>
  <si>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</si>
  <si>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</si>
  <si>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</si>
  <si>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</si>
  <si>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</si>
  <si>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</si>
  <si>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</si>
  <si>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</si>
  <si>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</si>
  <si>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</si>
  <si>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大槌町</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</si>
  <si>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</si>
  <si>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</si>
  <si>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</si>
  <si>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</si>
  <si>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</si>
  <si>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</si>
  <si>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</si>
  <si>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</si>
  <si>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</si>
  <si>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</si>
  <si>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</si>
  <si>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</si>
  <si>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</si>
  <si>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</si>
  <si>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</si>
  <si>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</si>
  <si>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</si>
  <si>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東日本大震災により、大槌町の下水道施設は甚大な被害を受けたが、被災した処理場及び雨水ポンプ場の一部は災害復旧事業により復旧、管渠は通常の社会資本整備総合交付金事業と併せて復興交付金事業により新規整備を実施してきた。
　被災後、下水道接続件数が著しく減少したことに伴い、使用料収入が大幅に減少し経営状況は悪化していたが、復興事業の進捗と比例して水洗化率及び使用料収入は共に増加してきた。
　しかし、現状の使用料体系では、施設維持管理費及び企業債元利償還金を下水道使用料で賄うことは不可能であり、使用料の改定は必須事項であることから、令和３年度より料金改定の検討を進めている。</t>
    <phoneticPr fontId="4"/>
  </si>
  <si>
    <t xml:space="preserve"> 東日本大震災によって資産台帳が流失し、具体的な資産の把握が不可能な状態であったが、地方公営企業法適化業務で資産調査を実施したことにより、資産台帳を新たに整備することができた。
　今後は、長寿命化計画等により計画的に設備更新を実施していく。（管渠については、震災後に取得をした供用開始後10年以内の資産が大半を占めている為、法定耐用年数は少なくとも40年後。）</t>
    <phoneticPr fontId="4"/>
  </si>
  <si>
    <r>
      <t>　復興事業の概成に伴い、資産取得の規模は大幅に縮小されることとなるが、社会資本整備総合交付金を活用し今後も未普及解消に努めると共に、既整備地区における水洗化率の向上にも努める。
　令和２年度からは地方公営企業として経営を行ってい</t>
    </r>
    <r>
      <rPr>
        <sz val="11"/>
        <color rgb="FFFF0000"/>
        <rFont val="ＭＳ ゴシック"/>
        <family val="3"/>
        <charset val="128"/>
      </rPr>
      <t>るところ</t>
    </r>
    <r>
      <rPr>
        <sz val="11"/>
        <color theme="1"/>
        <rFont val="ＭＳ ゴシック"/>
        <family val="3"/>
        <charset val="128"/>
      </rPr>
      <t>、詳細な経営状態の把握が可能となり、より強固な経営改善対策が必要となる。
　下水道使用料改定等の対策を講じ、安定した経営に努めていく。</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</si>
</sst>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7A0-4219-9F14-18AD83BFAFB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c:v>
                </c:pt>
                <c:pt idx="4">
                  <c:v>0.01</c:v>
                </c:pt>
              </c:numCache>
            </c:numRef>
          </c:val>
          <c:smooth val="0"/>
          <c:extLst>
            <c:ext xmlns:c16="http://schemas.microsoft.com/office/drawing/2014/chart" uri="{C3380CC4-5D6E-409C-BE32-E72D297353CC}">
              <c16:uniqueId val="{00000001-67A0-4219-9F14-18AD83BFAFB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64.3</c:v>
                </c:pt>
                <c:pt idx="4">
                  <c:v>62.15</c:v>
                </c:pt>
              </c:numCache>
            </c:numRef>
          </c:val>
          <c:extLst>
            <c:ext xmlns:c16="http://schemas.microsoft.com/office/drawing/2014/chart" uri="{C3380CC4-5D6E-409C-BE32-E72D297353CC}">
              <c16:uniqueId val="{00000000-B2FF-4AF8-B99C-0B29311F034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30.19</c:v>
                </c:pt>
                <c:pt idx="4">
                  <c:v>28.77</c:v>
                </c:pt>
              </c:numCache>
            </c:numRef>
          </c:val>
          <c:smooth val="0"/>
          <c:extLst>
            <c:ext xmlns:c16="http://schemas.microsoft.com/office/drawing/2014/chart" uri="{C3380CC4-5D6E-409C-BE32-E72D297353CC}">
              <c16:uniqueId val="{00000001-B2FF-4AF8-B99C-0B29311F034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61.23</c:v>
                </c:pt>
                <c:pt idx="4">
                  <c:v>63.16</c:v>
                </c:pt>
              </c:numCache>
            </c:numRef>
          </c:val>
          <c:extLst>
            <c:ext xmlns:c16="http://schemas.microsoft.com/office/drawing/2014/chart" uri="{C3380CC4-5D6E-409C-BE32-E72D297353CC}">
              <c16:uniqueId val="{00000000-66AB-4CDE-B557-3C1E5EE6A68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79.09</c:v>
                </c:pt>
                <c:pt idx="4">
                  <c:v>78.900000000000006</c:v>
                </c:pt>
              </c:numCache>
            </c:numRef>
          </c:val>
          <c:smooth val="0"/>
          <c:extLst>
            <c:ext xmlns:c16="http://schemas.microsoft.com/office/drawing/2014/chart" uri="{C3380CC4-5D6E-409C-BE32-E72D297353CC}">
              <c16:uniqueId val="{00000001-66AB-4CDE-B557-3C1E5EE6A68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82.7</c:v>
                </c:pt>
                <c:pt idx="4">
                  <c:v>105.01</c:v>
                </c:pt>
              </c:numCache>
            </c:numRef>
          </c:val>
          <c:extLst>
            <c:ext xmlns:c16="http://schemas.microsoft.com/office/drawing/2014/chart" uri="{C3380CC4-5D6E-409C-BE32-E72D297353CC}">
              <c16:uniqueId val="{00000000-489F-4A81-B979-2858E4A7BD6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101.18</c:v>
                </c:pt>
                <c:pt idx="4">
                  <c:v>99.89</c:v>
                </c:pt>
              </c:numCache>
            </c:numRef>
          </c:val>
          <c:smooth val="0"/>
          <c:extLst>
            <c:ext xmlns:c16="http://schemas.microsoft.com/office/drawing/2014/chart" uri="{C3380CC4-5D6E-409C-BE32-E72D297353CC}">
              <c16:uniqueId val="{00000001-489F-4A81-B979-2858E4A7BD6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2.95</c:v>
                </c:pt>
                <c:pt idx="4">
                  <c:v>6.19</c:v>
                </c:pt>
              </c:numCache>
            </c:numRef>
          </c:val>
          <c:extLst>
            <c:ext xmlns:c16="http://schemas.microsoft.com/office/drawing/2014/chart" uri="{C3380CC4-5D6E-409C-BE32-E72D297353CC}">
              <c16:uniqueId val="{00000000-1E6F-43DB-BA67-3F3ADE75E41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20.14</c:v>
                </c:pt>
                <c:pt idx="4">
                  <c:v>23.17</c:v>
                </c:pt>
              </c:numCache>
            </c:numRef>
          </c:val>
          <c:smooth val="0"/>
          <c:extLst>
            <c:ext xmlns:c16="http://schemas.microsoft.com/office/drawing/2014/chart" uri="{C3380CC4-5D6E-409C-BE32-E72D297353CC}">
              <c16:uniqueId val="{00000001-1E6F-43DB-BA67-3F3ADE75E41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F2E-4B35-B3D2-95A3826FEED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BF2E-4B35-B3D2-95A3826FEED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129.76</c:v>
                </c:pt>
                <c:pt idx="4">
                  <c:v>97.96</c:v>
                </c:pt>
              </c:numCache>
            </c:numRef>
          </c:val>
          <c:extLst>
            <c:ext xmlns:c16="http://schemas.microsoft.com/office/drawing/2014/chart" uri="{C3380CC4-5D6E-409C-BE32-E72D297353CC}">
              <c16:uniqueId val="{00000000-8E45-41F7-B6D6-648DF4945BD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140.63</c:v>
                </c:pt>
                <c:pt idx="4">
                  <c:v>163.84</c:v>
                </c:pt>
              </c:numCache>
            </c:numRef>
          </c:val>
          <c:smooth val="0"/>
          <c:extLst>
            <c:ext xmlns:c16="http://schemas.microsoft.com/office/drawing/2014/chart" uri="{C3380CC4-5D6E-409C-BE32-E72D297353CC}">
              <c16:uniqueId val="{00000001-8E45-41F7-B6D6-648DF4945BD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32.369999999999997</c:v>
                </c:pt>
                <c:pt idx="4">
                  <c:v>170.06</c:v>
                </c:pt>
              </c:numCache>
            </c:numRef>
          </c:val>
          <c:extLst>
            <c:ext xmlns:c16="http://schemas.microsoft.com/office/drawing/2014/chart" uri="{C3380CC4-5D6E-409C-BE32-E72D297353CC}">
              <c16:uniqueId val="{00000000-9269-4363-A4B8-D6524402A64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56.53</c:v>
                </c:pt>
                <c:pt idx="4">
                  <c:v>59.66</c:v>
                </c:pt>
              </c:numCache>
            </c:numRef>
          </c:val>
          <c:smooth val="0"/>
          <c:extLst>
            <c:ext xmlns:c16="http://schemas.microsoft.com/office/drawing/2014/chart" uri="{C3380CC4-5D6E-409C-BE32-E72D297353CC}">
              <c16:uniqueId val="{00000001-9269-4363-A4B8-D6524402A64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5624.87</c:v>
                </c:pt>
                <c:pt idx="4">
                  <c:v>5447.49</c:v>
                </c:pt>
              </c:numCache>
            </c:numRef>
          </c:val>
          <c:extLst>
            <c:ext xmlns:c16="http://schemas.microsoft.com/office/drawing/2014/chart" uri="{C3380CC4-5D6E-409C-BE32-E72D297353CC}">
              <c16:uniqueId val="{00000000-DB10-424E-B9C8-8F6F039B62F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1095.52</c:v>
                </c:pt>
                <c:pt idx="4">
                  <c:v>1056.55</c:v>
                </c:pt>
              </c:numCache>
            </c:numRef>
          </c:val>
          <c:smooth val="0"/>
          <c:extLst>
            <c:ext xmlns:c16="http://schemas.microsoft.com/office/drawing/2014/chart" uri="{C3380CC4-5D6E-409C-BE32-E72D297353CC}">
              <c16:uniqueId val="{00000001-DB10-424E-B9C8-8F6F039B62F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16.79</c:v>
                </c:pt>
                <c:pt idx="4">
                  <c:v>16.09</c:v>
                </c:pt>
              </c:numCache>
            </c:numRef>
          </c:val>
          <c:extLst>
            <c:ext xmlns:c16="http://schemas.microsoft.com/office/drawing/2014/chart" uri="{C3380CC4-5D6E-409C-BE32-E72D297353CC}">
              <c16:uniqueId val="{00000000-CE80-40B4-AB09-ACA59BE0727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39.64</c:v>
                </c:pt>
                <c:pt idx="4">
                  <c:v>40</c:v>
                </c:pt>
              </c:numCache>
            </c:numRef>
          </c:val>
          <c:smooth val="0"/>
          <c:extLst>
            <c:ext xmlns:c16="http://schemas.microsoft.com/office/drawing/2014/chart" uri="{C3380CC4-5D6E-409C-BE32-E72D297353CC}">
              <c16:uniqueId val="{00000001-CE80-40B4-AB09-ACA59BE0727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832.73</c:v>
                </c:pt>
                <c:pt idx="4">
                  <c:v>871.45</c:v>
                </c:pt>
              </c:numCache>
            </c:numRef>
          </c:val>
          <c:extLst>
            <c:ext xmlns:c16="http://schemas.microsoft.com/office/drawing/2014/chart" uri="{C3380CC4-5D6E-409C-BE32-E72D297353CC}">
              <c16:uniqueId val="{00000000-3A00-4E26-91B6-36C51C2E175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449.72</c:v>
                </c:pt>
                <c:pt idx="4">
                  <c:v>437.27</c:v>
                </c:pt>
              </c:numCache>
            </c:numRef>
          </c:val>
          <c:smooth val="0"/>
          <c:extLst>
            <c:ext xmlns:c16="http://schemas.microsoft.com/office/drawing/2014/chart" uri="{C3380CC4-5D6E-409C-BE32-E72D297353CC}">
              <c16:uniqueId val="{00000001-3A00-4E26-91B6-36C51C2E175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G36" zoomScale="85" zoomScaleNormal="85" workbookViewId="0">
      <selection activeCell="BH88" sqref="BH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大槌町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H2</v>
      </c>
      <c r="X8" s="35"/>
      <c r="Y8" s="35"/>
      <c r="Z8" s="35"/>
      <c r="AA8" s="35"/>
      <c r="AB8" s="35"/>
      <c r="AC8" s="35"/>
      <c r="AD8" s="36" t="str">
        <f>データ!$M$6</f>
        <v>非設置</v>
      </c>
      <c r="AE8" s="36"/>
      <c r="AF8" s="36"/>
      <c r="AG8" s="36"/>
      <c r="AH8" s="36"/>
      <c r="AI8" s="36"/>
      <c r="AJ8" s="36"/>
      <c r="AK8" s="3"/>
      <c r="AL8" s="37">
        <f>データ!S6</f>
        <v>11158</v>
      </c>
      <c r="AM8" s="37"/>
      <c r="AN8" s="37"/>
      <c r="AO8" s="37"/>
      <c r="AP8" s="37"/>
      <c r="AQ8" s="37"/>
      <c r="AR8" s="37"/>
      <c r="AS8" s="37"/>
      <c r="AT8" s="38">
        <f>データ!T6</f>
        <v>200.42</v>
      </c>
      <c r="AU8" s="38"/>
      <c r="AV8" s="38"/>
      <c r="AW8" s="38"/>
      <c r="AX8" s="38"/>
      <c r="AY8" s="38"/>
      <c r="AZ8" s="38"/>
      <c r="BA8" s="38"/>
      <c r="BB8" s="38">
        <f>データ!U6</f>
        <v>55.67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76.989999999999995</v>
      </c>
      <c r="J10" s="38"/>
      <c r="K10" s="38"/>
      <c r="L10" s="38"/>
      <c r="M10" s="38"/>
      <c r="N10" s="38"/>
      <c r="O10" s="38"/>
      <c r="P10" s="38">
        <f>データ!P6</f>
        <v>18.64</v>
      </c>
      <c r="Q10" s="38"/>
      <c r="R10" s="38"/>
      <c r="S10" s="38"/>
      <c r="T10" s="38"/>
      <c r="U10" s="38"/>
      <c r="V10" s="38"/>
      <c r="W10" s="38">
        <f>データ!Q6</f>
        <v>80.48</v>
      </c>
      <c r="X10" s="38"/>
      <c r="Y10" s="38"/>
      <c r="Z10" s="38"/>
      <c r="AA10" s="38"/>
      <c r="AB10" s="38"/>
      <c r="AC10" s="38"/>
      <c r="AD10" s="37">
        <f>データ!R6</f>
        <v>2640</v>
      </c>
      <c r="AE10" s="37"/>
      <c r="AF10" s="37"/>
      <c r="AG10" s="37"/>
      <c r="AH10" s="37"/>
      <c r="AI10" s="37"/>
      <c r="AJ10" s="37"/>
      <c r="AK10" s="2"/>
      <c r="AL10" s="37">
        <f>データ!V6</f>
        <v>2063</v>
      </c>
      <c r="AM10" s="37"/>
      <c r="AN10" s="37"/>
      <c r="AO10" s="37"/>
      <c r="AP10" s="37"/>
      <c r="AQ10" s="37"/>
      <c r="AR10" s="37"/>
      <c r="AS10" s="37"/>
      <c r="AT10" s="38">
        <f>データ!W6</f>
        <v>0.99</v>
      </c>
      <c r="AU10" s="38"/>
      <c r="AV10" s="38"/>
      <c r="AW10" s="38"/>
      <c r="AX10" s="38"/>
      <c r="AY10" s="38"/>
      <c r="AZ10" s="38"/>
      <c r="BA10" s="38"/>
      <c r="BB10" s="38">
        <f>データ!X6</f>
        <v>2083.84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9qVAJodZ5tJt1U/xe2wfMD7WoqowhZ3ah7zhBUqYXa5E9apmnkhyR3EOUUJ6F/gt7BGTh1g+1d+ZolGqwB1tkA==" saltValue="WmrN269TggvmINJDDlkSD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34614</v>
      </c>
      <c r="D6" s="19">
        <f t="shared" si="3"/>
        <v>46</v>
      </c>
      <c r="E6" s="19">
        <f t="shared" si="3"/>
        <v>17</v>
      </c>
      <c r="F6" s="19">
        <f t="shared" si="3"/>
        <v>6</v>
      </c>
      <c r="G6" s="19">
        <f t="shared" si="3"/>
        <v>0</v>
      </c>
      <c r="H6" s="19" t="str">
        <f t="shared" si="3"/>
        <v>岩手県　大槌町</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76.989999999999995</v>
      </c>
      <c r="P6" s="20">
        <f t="shared" si="3"/>
        <v>18.64</v>
      </c>
      <c r="Q6" s="20">
        <f t="shared" si="3"/>
        <v>80.48</v>
      </c>
      <c r="R6" s="20">
        <f t="shared" si="3"/>
        <v>2640</v>
      </c>
      <c r="S6" s="20">
        <f t="shared" si="3"/>
        <v>11158</v>
      </c>
      <c r="T6" s="20">
        <f t="shared" si="3"/>
        <v>200.42</v>
      </c>
      <c r="U6" s="20">
        <f t="shared" si="3"/>
        <v>55.67</v>
      </c>
      <c r="V6" s="20">
        <f t="shared" si="3"/>
        <v>2063</v>
      </c>
      <c r="W6" s="20">
        <f t="shared" si="3"/>
        <v>0.99</v>
      </c>
      <c r="X6" s="20">
        <f t="shared" si="3"/>
        <v>2083.84</v>
      </c>
      <c r="Y6" s="21" t="str">
        <f>IF(Y7="",NA(),Y7)</f>
        <v>-</v>
      </c>
      <c r="Z6" s="21" t="str">
        <f t="shared" ref="Z6:AH6" si="4">IF(Z7="",NA(),Z7)</f>
        <v>-</v>
      </c>
      <c r="AA6" s="21" t="str">
        <f t="shared" si="4"/>
        <v>-</v>
      </c>
      <c r="AB6" s="21">
        <f t="shared" si="4"/>
        <v>82.7</v>
      </c>
      <c r="AC6" s="21">
        <f t="shared" si="4"/>
        <v>105.01</v>
      </c>
      <c r="AD6" s="21" t="str">
        <f t="shared" si="4"/>
        <v>-</v>
      </c>
      <c r="AE6" s="21" t="str">
        <f t="shared" si="4"/>
        <v>-</v>
      </c>
      <c r="AF6" s="21" t="str">
        <f t="shared" si="4"/>
        <v>-</v>
      </c>
      <c r="AG6" s="21">
        <f t="shared" si="4"/>
        <v>101.18</v>
      </c>
      <c r="AH6" s="21">
        <f t="shared" si="4"/>
        <v>99.89</v>
      </c>
      <c r="AI6" s="20" t="str">
        <f>IF(AI7="","",IF(AI7="-","【-】","【"&amp;SUBSTITUTE(TEXT(AI7,"#,##0.00"),"-","△")&amp;"】"))</f>
        <v>【98.64】</v>
      </c>
      <c r="AJ6" s="21" t="str">
        <f>IF(AJ7="",NA(),AJ7)</f>
        <v>-</v>
      </c>
      <c r="AK6" s="21" t="str">
        <f t="shared" ref="AK6:AS6" si="5">IF(AK7="",NA(),AK7)</f>
        <v>-</v>
      </c>
      <c r="AL6" s="21" t="str">
        <f t="shared" si="5"/>
        <v>-</v>
      </c>
      <c r="AM6" s="21">
        <f t="shared" si="5"/>
        <v>129.76</v>
      </c>
      <c r="AN6" s="21">
        <f t="shared" si="5"/>
        <v>97.96</v>
      </c>
      <c r="AO6" s="21" t="str">
        <f t="shared" si="5"/>
        <v>-</v>
      </c>
      <c r="AP6" s="21" t="str">
        <f t="shared" si="5"/>
        <v>-</v>
      </c>
      <c r="AQ6" s="21" t="str">
        <f t="shared" si="5"/>
        <v>-</v>
      </c>
      <c r="AR6" s="21">
        <f t="shared" si="5"/>
        <v>140.63</v>
      </c>
      <c r="AS6" s="21">
        <f t="shared" si="5"/>
        <v>163.84</v>
      </c>
      <c r="AT6" s="20" t="str">
        <f>IF(AT7="","",IF(AT7="-","【-】","【"&amp;SUBSTITUTE(TEXT(AT7,"#,##0.00"),"-","△")&amp;"】"))</f>
        <v>【102.08】</v>
      </c>
      <c r="AU6" s="21" t="str">
        <f>IF(AU7="",NA(),AU7)</f>
        <v>-</v>
      </c>
      <c r="AV6" s="21" t="str">
        <f t="shared" ref="AV6:BD6" si="6">IF(AV7="",NA(),AV7)</f>
        <v>-</v>
      </c>
      <c r="AW6" s="21" t="str">
        <f t="shared" si="6"/>
        <v>-</v>
      </c>
      <c r="AX6" s="21">
        <f t="shared" si="6"/>
        <v>32.369999999999997</v>
      </c>
      <c r="AY6" s="21">
        <f t="shared" si="6"/>
        <v>170.06</v>
      </c>
      <c r="AZ6" s="21" t="str">
        <f t="shared" si="6"/>
        <v>-</v>
      </c>
      <c r="BA6" s="21" t="str">
        <f t="shared" si="6"/>
        <v>-</v>
      </c>
      <c r="BB6" s="21" t="str">
        <f t="shared" si="6"/>
        <v>-</v>
      </c>
      <c r="BC6" s="21">
        <f t="shared" si="6"/>
        <v>56.53</v>
      </c>
      <c r="BD6" s="21">
        <f t="shared" si="6"/>
        <v>59.66</v>
      </c>
      <c r="BE6" s="20" t="str">
        <f>IF(BE7="","",IF(BE7="-","【-】","【"&amp;SUBSTITUTE(TEXT(BE7,"#,##0.00"),"-","△")&amp;"】"))</f>
        <v>【61.46】</v>
      </c>
      <c r="BF6" s="21" t="str">
        <f>IF(BF7="",NA(),BF7)</f>
        <v>-</v>
      </c>
      <c r="BG6" s="21" t="str">
        <f t="shared" ref="BG6:BO6" si="7">IF(BG7="",NA(),BG7)</f>
        <v>-</v>
      </c>
      <c r="BH6" s="21" t="str">
        <f t="shared" si="7"/>
        <v>-</v>
      </c>
      <c r="BI6" s="21">
        <f t="shared" si="7"/>
        <v>5624.87</v>
      </c>
      <c r="BJ6" s="21">
        <f t="shared" si="7"/>
        <v>5447.49</v>
      </c>
      <c r="BK6" s="21" t="str">
        <f t="shared" si="7"/>
        <v>-</v>
      </c>
      <c r="BL6" s="21" t="str">
        <f t="shared" si="7"/>
        <v>-</v>
      </c>
      <c r="BM6" s="21" t="str">
        <f t="shared" si="7"/>
        <v>-</v>
      </c>
      <c r="BN6" s="21">
        <f t="shared" si="7"/>
        <v>1095.52</v>
      </c>
      <c r="BO6" s="21">
        <f t="shared" si="7"/>
        <v>1056.55</v>
      </c>
      <c r="BP6" s="20" t="str">
        <f>IF(BP7="","",IF(BP7="-","【-】","【"&amp;SUBSTITUTE(TEXT(BP7,"#,##0.00"),"-","△")&amp;"】"))</f>
        <v>【974.72】</v>
      </c>
      <c r="BQ6" s="21" t="str">
        <f>IF(BQ7="",NA(),BQ7)</f>
        <v>-</v>
      </c>
      <c r="BR6" s="21" t="str">
        <f t="shared" ref="BR6:BZ6" si="8">IF(BR7="",NA(),BR7)</f>
        <v>-</v>
      </c>
      <c r="BS6" s="21" t="str">
        <f t="shared" si="8"/>
        <v>-</v>
      </c>
      <c r="BT6" s="21">
        <f t="shared" si="8"/>
        <v>16.79</v>
      </c>
      <c r="BU6" s="21">
        <f t="shared" si="8"/>
        <v>16.09</v>
      </c>
      <c r="BV6" s="21" t="str">
        <f t="shared" si="8"/>
        <v>-</v>
      </c>
      <c r="BW6" s="21" t="str">
        <f t="shared" si="8"/>
        <v>-</v>
      </c>
      <c r="BX6" s="21" t="str">
        <f t="shared" si="8"/>
        <v>-</v>
      </c>
      <c r="BY6" s="21">
        <f t="shared" si="8"/>
        <v>39.64</v>
      </c>
      <c r="BZ6" s="21">
        <f t="shared" si="8"/>
        <v>40</v>
      </c>
      <c r="CA6" s="20" t="str">
        <f>IF(CA7="","",IF(CA7="-","【-】","【"&amp;SUBSTITUTE(TEXT(CA7,"#,##0.00"),"-","△")&amp;"】"))</f>
        <v>【44.22】</v>
      </c>
      <c r="CB6" s="21" t="str">
        <f>IF(CB7="",NA(),CB7)</f>
        <v>-</v>
      </c>
      <c r="CC6" s="21" t="str">
        <f t="shared" ref="CC6:CK6" si="9">IF(CC7="",NA(),CC7)</f>
        <v>-</v>
      </c>
      <c r="CD6" s="21" t="str">
        <f t="shared" si="9"/>
        <v>-</v>
      </c>
      <c r="CE6" s="21">
        <f t="shared" si="9"/>
        <v>832.73</v>
      </c>
      <c r="CF6" s="21">
        <f t="shared" si="9"/>
        <v>871.45</v>
      </c>
      <c r="CG6" s="21" t="str">
        <f t="shared" si="9"/>
        <v>-</v>
      </c>
      <c r="CH6" s="21" t="str">
        <f t="shared" si="9"/>
        <v>-</v>
      </c>
      <c r="CI6" s="21" t="str">
        <f t="shared" si="9"/>
        <v>-</v>
      </c>
      <c r="CJ6" s="21">
        <f t="shared" si="9"/>
        <v>449.72</v>
      </c>
      <c r="CK6" s="21">
        <f t="shared" si="9"/>
        <v>437.27</v>
      </c>
      <c r="CL6" s="20" t="str">
        <f>IF(CL7="","",IF(CL7="-","【-】","【"&amp;SUBSTITUTE(TEXT(CL7,"#,##0.00"),"-","△")&amp;"】"))</f>
        <v>【392.85】</v>
      </c>
      <c r="CM6" s="21" t="str">
        <f>IF(CM7="",NA(),CM7)</f>
        <v>-</v>
      </c>
      <c r="CN6" s="21" t="str">
        <f t="shared" ref="CN6:CV6" si="10">IF(CN7="",NA(),CN7)</f>
        <v>-</v>
      </c>
      <c r="CO6" s="21" t="str">
        <f t="shared" si="10"/>
        <v>-</v>
      </c>
      <c r="CP6" s="21">
        <f t="shared" si="10"/>
        <v>64.3</v>
      </c>
      <c r="CQ6" s="21">
        <f t="shared" si="10"/>
        <v>62.15</v>
      </c>
      <c r="CR6" s="21" t="str">
        <f t="shared" si="10"/>
        <v>-</v>
      </c>
      <c r="CS6" s="21" t="str">
        <f t="shared" si="10"/>
        <v>-</v>
      </c>
      <c r="CT6" s="21" t="str">
        <f t="shared" si="10"/>
        <v>-</v>
      </c>
      <c r="CU6" s="21">
        <f t="shared" si="10"/>
        <v>30.19</v>
      </c>
      <c r="CV6" s="21">
        <f t="shared" si="10"/>
        <v>28.77</v>
      </c>
      <c r="CW6" s="20" t="str">
        <f>IF(CW7="","",IF(CW7="-","【-】","【"&amp;SUBSTITUTE(TEXT(CW7,"#,##0.00"),"-","△")&amp;"】"))</f>
        <v>【32.23】</v>
      </c>
      <c r="CX6" s="21" t="str">
        <f>IF(CX7="",NA(),CX7)</f>
        <v>-</v>
      </c>
      <c r="CY6" s="21" t="str">
        <f t="shared" ref="CY6:DG6" si="11">IF(CY7="",NA(),CY7)</f>
        <v>-</v>
      </c>
      <c r="CZ6" s="21" t="str">
        <f t="shared" si="11"/>
        <v>-</v>
      </c>
      <c r="DA6" s="21">
        <f t="shared" si="11"/>
        <v>61.23</v>
      </c>
      <c r="DB6" s="21">
        <f t="shared" si="11"/>
        <v>63.16</v>
      </c>
      <c r="DC6" s="21" t="str">
        <f t="shared" si="11"/>
        <v>-</v>
      </c>
      <c r="DD6" s="21" t="str">
        <f t="shared" si="11"/>
        <v>-</v>
      </c>
      <c r="DE6" s="21" t="str">
        <f t="shared" si="11"/>
        <v>-</v>
      </c>
      <c r="DF6" s="21">
        <f t="shared" si="11"/>
        <v>79.09</v>
      </c>
      <c r="DG6" s="21">
        <f t="shared" si="11"/>
        <v>78.900000000000006</v>
      </c>
      <c r="DH6" s="20" t="str">
        <f>IF(DH7="","",IF(DH7="-","【-】","【"&amp;SUBSTITUTE(TEXT(DH7,"#,##0.00"),"-","△")&amp;"】"))</f>
        <v>【80.63】</v>
      </c>
      <c r="DI6" s="21" t="str">
        <f>IF(DI7="",NA(),DI7)</f>
        <v>-</v>
      </c>
      <c r="DJ6" s="21" t="str">
        <f t="shared" ref="DJ6:DR6" si="12">IF(DJ7="",NA(),DJ7)</f>
        <v>-</v>
      </c>
      <c r="DK6" s="21" t="str">
        <f t="shared" si="12"/>
        <v>-</v>
      </c>
      <c r="DL6" s="21">
        <f t="shared" si="12"/>
        <v>2.95</v>
      </c>
      <c r="DM6" s="21">
        <f t="shared" si="12"/>
        <v>6.19</v>
      </c>
      <c r="DN6" s="21" t="str">
        <f t="shared" si="12"/>
        <v>-</v>
      </c>
      <c r="DO6" s="21" t="str">
        <f t="shared" si="12"/>
        <v>-</v>
      </c>
      <c r="DP6" s="21" t="str">
        <f t="shared" si="12"/>
        <v>-</v>
      </c>
      <c r="DQ6" s="21">
        <f t="shared" si="12"/>
        <v>20.14</v>
      </c>
      <c r="DR6" s="21">
        <f t="shared" si="12"/>
        <v>23.17</v>
      </c>
      <c r="DS6" s="20" t="str">
        <f>IF(DS7="","",IF(DS7="-","【-】","【"&amp;SUBSTITUTE(TEXT(DS7,"#,##0.00"),"-","△")&amp;"】"))</f>
        <v>【26.28】</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v>
      </c>
      <c r="EN6" s="21">
        <f t="shared" si="14"/>
        <v>0.01</v>
      </c>
      <c r="EO6" s="20" t="str">
        <f>IF(EO7="","",IF(EO7="-","【-】","【"&amp;SUBSTITUTE(TEXT(EO7,"#,##0.00"),"-","△")&amp;"】"))</f>
        <v>【0.01】</v>
      </c>
    </row>
    <row r="7" spans="1:148" s="22" customFormat="1" x14ac:dyDescent="0.15">
      <c r="A7" s="14"/>
      <c r="B7" s="23">
        <v>2021</v>
      </c>
      <c r="C7" s="23">
        <v>34614</v>
      </c>
      <c r="D7" s="23">
        <v>46</v>
      </c>
      <c r="E7" s="23">
        <v>17</v>
      </c>
      <c r="F7" s="23">
        <v>6</v>
      </c>
      <c r="G7" s="23">
        <v>0</v>
      </c>
      <c r="H7" s="23" t="s">
        <v>96</v>
      </c>
      <c r="I7" s="23" t="s">
        <v>97</v>
      </c>
      <c r="J7" s="23" t="s">
        <v>98</v>
      </c>
      <c r="K7" s="23" t="s">
        <v>99</v>
      </c>
      <c r="L7" s="23" t="s">
        <v>100</v>
      </c>
      <c r="M7" s="23" t="s">
        <v>101</v>
      </c>
      <c r="N7" s="24" t="s">
        <v>102</v>
      </c>
      <c r="O7" s="24">
        <v>76.989999999999995</v>
      </c>
      <c r="P7" s="24">
        <v>18.64</v>
      </c>
      <c r="Q7" s="24">
        <v>80.48</v>
      </c>
      <c r="R7" s="24">
        <v>2640</v>
      </c>
      <c r="S7" s="24">
        <v>11158</v>
      </c>
      <c r="T7" s="24">
        <v>200.42</v>
      </c>
      <c r="U7" s="24">
        <v>55.67</v>
      </c>
      <c r="V7" s="24">
        <v>2063</v>
      </c>
      <c r="W7" s="24">
        <v>0.99</v>
      </c>
      <c r="X7" s="24">
        <v>2083.84</v>
      </c>
      <c r="Y7" s="24" t="s">
        <v>102</v>
      </c>
      <c r="Z7" s="24" t="s">
        <v>102</v>
      </c>
      <c r="AA7" s="24" t="s">
        <v>102</v>
      </c>
      <c r="AB7" s="24">
        <v>82.7</v>
      </c>
      <c r="AC7" s="24">
        <v>105.01</v>
      </c>
      <c r="AD7" s="24" t="s">
        <v>102</v>
      </c>
      <c r="AE7" s="24" t="s">
        <v>102</v>
      </c>
      <c r="AF7" s="24" t="s">
        <v>102</v>
      </c>
      <c r="AG7" s="24">
        <v>101.18</v>
      </c>
      <c r="AH7" s="24">
        <v>99.89</v>
      </c>
      <c r="AI7" s="24">
        <v>98.64</v>
      </c>
      <c r="AJ7" s="24" t="s">
        <v>102</v>
      </c>
      <c r="AK7" s="24" t="s">
        <v>102</v>
      </c>
      <c r="AL7" s="24" t="s">
        <v>102</v>
      </c>
      <c r="AM7" s="24">
        <v>129.76</v>
      </c>
      <c r="AN7" s="24">
        <v>97.96</v>
      </c>
      <c r="AO7" s="24" t="s">
        <v>102</v>
      </c>
      <c r="AP7" s="24" t="s">
        <v>102</v>
      </c>
      <c r="AQ7" s="24" t="s">
        <v>102</v>
      </c>
      <c r="AR7" s="24">
        <v>140.63</v>
      </c>
      <c r="AS7" s="24">
        <v>163.84</v>
      </c>
      <c r="AT7" s="24">
        <v>102.08</v>
      </c>
      <c r="AU7" s="24" t="s">
        <v>102</v>
      </c>
      <c r="AV7" s="24" t="s">
        <v>102</v>
      </c>
      <c r="AW7" s="24" t="s">
        <v>102</v>
      </c>
      <c r="AX7" s="24">
        <v>32.369999999999997</v>
      </c>
      <c r="AY7" s="24">
        <v>170.06</v>
      </c>
      <c r="AZ7" s="24" t="s">
        <v>102</v>
      </c>
      <c r="BA7" s="24" t="s">
        <v>102</v>
      </c>
      <c r="BB7" s="24" t="s">
        <v>102</v>
      </c>
      <c r="BC7" s="24">
        <v>56.53</v>
      </c>
      <c r="BD7" s="24">
        <v>59.66</v>
      </c>
      <c r="BE7" s="24">
        <v>61.46</v>
      </c>
      <c r="BF7" s="24" t="s">
        <v>102</v>
      </c>
      <c r="BG7" s="24" t="s">
        <v>102</v>
      </c>
      <c r="BH7" s="24" t="s">
        <v>102</v>
      </c>
      <c r="BI7" s="24">
        <v>5624.87</v>
      </c>
      <c r="BJ7" s="24">
        <v>5447.49</v>
      </c>
      <c r="BK7" s="24" t="s">
        <v>102</v>
      </c>
      <c r="BL7" s="24" t="s">
        <v>102</v>
      </c>
      <c r="BM7" s="24" t="s">
        <v>102</v>
      </c>
      <c r="BN7" s="24">
        <v>1095.52</v>
      </c>
      <c r="BO7" s="24">
        <v>1056.55</v>
      </c>
      <c r="BP7" s="24">
        <v>974.72</v>
      </c>
      <c r="BQ7" s="24" t="s">
        <v>102</v>
      </c>
      <c r="BR7" s="24" t="s">
        <v>102</v>
      </c>
      <c r="BS7" s="24" t="s">
        <v>102</v>
      </c>
      <c r="BT7" s="24">
        <v>16.79</v>
      </c>
      <c r="BU7" s="24">
        <v>16.09</v>
      </c>
      <c r="BV7" s="24" t="s">
        <v>102</v>
      </c>
      <c r="BW7" s="24" t="s">
        <v>102</v>
      </c>
      <c r="BX7" s="24" t="s">
        <v>102</v>
      </c>
      <c r="BY7" s="24">
        <v>39.64</v>
      </c>
      <c r="BZ7" s="24">
        <v>40</v>
      </c>
      <c r="CA7" s="24">
        <v>44.22</v>
      </c>
      <c r="CB7" s="24" t="s">
        <v>102</v>
      </c>
      <c r="CC7" s="24" t="s">
        <v>102</v>
      </c>
      <c r="CD7" s="24" t="s">
        <v>102</v>
      </c>
      <c r="CE7" s="24">
        <v>832.73</v>
      </c>
      <c r="CF7" s="24">
        <v>871.45</v>
      </c>
      <c r="CG7" s="24" t="s">
        <v>102</v>
      </c>
      <c r="CH7" s="24" t="s">
        <v>102</v>
      </c>
      <c r="CI7" s="24" t="s">
        <v>102</v>
      </c>
      <c r="CJ7" s="24">
        <v>449.72</v>
      </c>
      <c r="CK7" s="24">
        <v>437.27</v>
      </c>
      <c r="CL7" s="24">
        <v>392.85</v>
      </c>
      <c r="CM7" s="24" t="s">
        <v>102</v>
      </c>
      <c r="CN7" s="24" t="s">
        <v>102</v>
      </c>
      <c r="CO7" s="24" t="s">
        <v>102</v>
      </c>
      <c r="CP7" s="24">
        <v>64.3</v>
      </c>
      <c r="CQ7" s="24">
        <v>62.15</v>
      </c>
      <c r="CR7" s="24" t="s">
        <v>102</v>
      </c>
      <c r="CS7" s="24" t="s">
        <v>102</v>
      </c>
      <c r="CT7" s="24" t="s">
        <v>102</v>
      </c>
      <c r="CU7" s="24">
        <v>30.19</v>
      </c>
      <c r="CV7" s="24">
        <v>28.77</v>
      </c>
      <c r="CW7" s="24">
        <v>32.229999999999997</v>
      </c>
      <c r="CX7" s="24" t="s">
        <v>102</v>
      </c>
      <c r="CY7" s="24" t="s">
        <v>102</v>
      </c>
      <c r="CZ7" s="24" t="s">
        <v>102</v>
      </c>
      <c r="DA7" s="24">
        <v>61.23</v>
      </c>
      <c r="DB7" s="24">
        <v>63.16</v>
      </c>
      <c r="DC7" s="24" t="s">
        <v>102</v>
      </c>
      <c r="DD7" s="24" t="s">
        <v>102</v>
      </c>
      <c r="DE7" s="24" t="s">
        <v>102</v>
      </c>
      <c r="DF7" s="24">
        <v>79.09</v>
      </c>
      <c r="DG7" s="24">
        <v>78.900000000000006</v>
      </c>
      <c r="DH7" s="24">
        <v>80.63</v>
      </c>
      <c r="DI7" s="24" t="s">
        <v>102</v>
      </c>
      <c r="DJ7" s="24" t="s">
        <v>102</v>
      </c>
      <c r="DK7" s="24" t="s">
        <v>102</v>
      </c>
      <c r="DL7" s="24">
        <v>2.95</v>
      </c>
      <c r="DM7" s="24">
        <v>6.19</v>
      </c>
      <c r="DN7" s="24" t="s">
        <v>102</v>
      </c>
      <c r="DO7" s="24" t="s">
        <v>102</v>
      </c>
      <c r="DP7" s="24" t="s">
        <v>102</v>
      </c>
      <c r="DQ7" s="24">
        <v>20.14</v>
      </c>
      <c r="DR7" s="24">
        <v>23.17</v>
      </c>
      <c r="DS7" s="24">
        <v>26.28</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1.6</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099969</cp:lastModifiedBy>
  <cp:lastPrinted>2023-01-16T01:09:48Z</cp:lastPrinted>
  <dcterms:created xsi:type="dcterms:W3CDTF">2022-12-01T01:38:23Z</dcterms:created>
  <dcterms:modified xsi:type="dcterms:W3CDTF">2023-02-10T04:57:57Z</dcterms:modified>
  <cp:category/>
</cp:coreProperties>
</file>