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kuninori.t\Desktop\上水道　フォルダ\28   報告関係\令和４年度\"/>
    </mc:Choice>
  </mc:AlternateContent>
  <xr:revisionPtr revIDLastSave="0" documentId="8_{505F3EAC-96D5-4F08-97F3-70A35B357711}" xr6:coauthVersionLast="36" xr6:coauthVersionMax="36" xr10:uidLastSave="{00000000-0000-0000-0000-000000000000}"/>
  <workbookProtection workbookAlgorithmName="SHA-512" workbookHashValue="Lba3E2lygKpbZASnK+WBiGGDgiK1YBnPcCbPM4Ii65Y6XD4IcIhPqlBO/SJWwd0+qbWlxxMr2P96UuQPJA0ytw==" workbookSaltValue="34Rcan1fx+mNxIgkccOpiA==" workbookSpinCount="100000" lockStructure="1"/>
  <bookViews>
    <workbookView xWindow="0" yWindow="0" windowWidth="28800" windowHeight="102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L8" i="4"/>
  <c r="W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<sst xmlns="http://schemas.openxmlformats.org/spreadsheetml/2006/main" count="228" uniqueCount="114">
  <si>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</si>
  <si>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</si>
  <si>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</si>
  <si>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</si>
  <si>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</si>
  <si>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</si>
  <si>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</si>
  <si>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</si>
  <si>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</si>
  <si>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</si>
  <si>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</si>
  <si>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</si>
  <si>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</si>
  <si>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</si>
  <si>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</si>
  <si>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</si>
  <si>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</si>
  <si>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</si>
  <si>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</si>
  <si>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</si>
  <si>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</si>
  <si>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</si>
  <si>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</si>
  <si>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</si>
  <si>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</si>
  <si>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</si>
  <si>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</si>
  <si>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</si>
  <si>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</si>
  <si>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</si>
  <si>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</si>
  <si>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</si>
  <si>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</si>
  <si>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</si>
  <si>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</si>
  <si>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</si>
  <si>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</si>
  <si>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</si>
  <si>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</si>
  <si>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</si>
  <si>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</si>
  <si>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</si>
  <si>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</si>
  <si>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</si>
  <si>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</si>
  <si>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</si>
  <si>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</si>
  <si>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</si>
  <si>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</si>
  <si>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</si>
  <si>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</si>
  <si>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</si>
  <si>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</si>
  <si>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</si>
  <si>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</si>
  <si>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</si>
  <si>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</si>
  <si>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</si>
  <si>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</si>
  <si>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</si>
  <si>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</si>
  <si>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</si>
  <si>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</si>
  <si>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</si>
  <si>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</si>
  <si>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</si>
  <si>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</si>
  <si>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</si>
  <si>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</si>
  <si>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</si>
  <si>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</si>
  <si>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</si>
  <si>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</si>
  <si>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</si>
  <si>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</si>
  <si>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</si>
  <si>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</si>
  <si>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</si>
  <si>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</si>
  <si>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</si>
  <si>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</si>
  <si>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</si>
  <si>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</si>
  <si>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</si>
  <si>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</si>
  <si>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</si>
  <si>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</si>
  <si>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</si>
  <si>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</si>
  <si>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</si>
  <si>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</si>
  <si>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</si>
  <si>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</si>
  <si>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</si>
  <si>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</si>
  <si>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</si>
  <si>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</si>
  <si>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</si>
  <si>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</si>
  <si>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</si>
  <si>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</si>
  <si>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</si>
  <si>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</si>
  <si>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</si>
  <si>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</si>
  <si>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</si>
  <si>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</si>
  <si>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</si>
  <si>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</si>
  <si>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</si>
  <si>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</si>
  <si>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①有形固定資産減価償却率は平均値より低く、復興事業により、新しい固定資産が増加したことを示している。
②管路経年化率は概ね平均値の水準であるが、将来的には事業費の平準化を図り、計画的かつ効率的な更新に取り組む必要がある。。
③管路更新率は平均値より低い水準にあり、今後の管路更新に伴う財源確保が課題である。</t>
    <rPh sb="52" eb="54">
      <t>カンロ</t>
    </rPh>
    <rPh sb="54" eb="57">
      <t>ケイネンカ</t>
    </rPh>
    <rPh sb="57" eb="58">
      <t>リツ</t>
    </rPh>
    <rPh sb="59" eb="60">
      <t>オオム</t>
    </rPh>
    <rPh sb="61" eb="64">
      <t>ヘイキンチ</t>
    </rPh>
    <rPh sb="65" eb="67">
      <t>スイジュン</t>
    </rPh>
    <rPh sb="72" eb="74">
      <t>ショウライ</t>
    </rPh>
    <rPh sb="74" eb="75">
      <t>テキ</t>
    </rPh>
    <rPh sb="77" eb="80">
      <t>ジギョウヒ</t>
    </rPh>
    <rPh sb="81" eb="84">
      <t>ヘイジュンカ</t>
    </rPh>
    <rPh sb="85" eb="86">
      <t>ハカ</t>
    </rPh>
    <rPh sb="88" eb="90">
      <t>ケイカク</t>
    </rPh>
    <rPh sb="90" eb="91">
      <t>テキ</t>
    </rPh>
    <rPh sb="93" eb="95">
      <t>コウリツ</t>
    </rPh>
    <rPh sb="95" eb="96">
      <t>テキ</t>
    </rPh>
    <rPh sb="97" eb="99">
      <t>コウシン</t>
    </rPh>
    <rPh sb="100" eb="101">
      <t>ト</t>
    </rPh>
    <rPh sb="102" eb="103">
      <t>ク</t>
    </rPh>
    <rPh sb="104" eb="106">
      <t>ヒツヨウ</t>
    </rPh>
    <rPh sb="124" eb="125">
      <t>ヒク</t>
    </rPh>
    <rPh sb="126" eb="128">
      <t>スイジュン</t>
    </rPh>
    <rPh sb="132" eb="134">
      <t>コンゴ</t>
    </rPh>
    <rPh sb="135" eb="137">
      <t>カンロ</t>
    </rPh>
    <rPh sb="137" eb="139">
      <t>コウシン</t>
    </rPh>
    <rPh sb="140" eb="141">
      <t>トモナ</t>
    </rPh>
    <rPh sb="142" eb="144">
      <t>ザイゲン</t>
    </rPh>
    <rPh sb="144" eb="146">
      <t>カクホ</t>
    </rPh>
    <rPh sb="147" eb="149">
      <t>カダイ</t>
    </rPh>
    <phoneticPr fontId="4"/>
  </si>
  <si>
    <t>今後人口減少による給水収益の悪化が予想されるが、安心・安全な飲料水を提供するため、適正で計画的な施設・管路の更新を目指す。</t>
    <rPh sb="24" eb="26">
      <t>アンシン</t>
    </rPh>
    <rPh sb="48" eb="50">
      <t>シセツ</t>
    </rPh>
    <rPh sb="57" eb="59">
      <t>メザ</t>
    </rPh>
    <phoneticPr fontId="4"/>
  </si>
  <si>
    <t>①経常収支比率については、特殊要因のため一時的に好転しているものの、近い将来人口減少による給水収益の減少が予想される。
②累積欠損金は東日本大震災に伴う固定資産の除却によるもの等で平均値との乖離が大きく今後の課題である。
③流動比率については平均を上回り、改善されている。
④企業債残高対給水収益比率は昨年度と比べ増加となった。今後は給水収益の低下により、さらなる増加が予想される。
⑤料金回収率については、100％超過しており、適正な状態にある。
⑥給水原価は平均値を下回っており、適正な費用水準にある。
⑦施設利用率については高い水準で利用されており、適正な施設規模である。
⑧有収率は配水管の切り替えや漏水等により無収水量が多く平均値以下の状態にある。今後は漏水箇所の特定等により有収率が増加するよう取り組む。</t>
    <rPh sb="13" eb="15">
      <t>トクシュ</t>
    </rPh>
    <rPh sb="15" eb="17">
      <t>ヨウイン</t>
    </rPh>
    <rPh sb="121" eb="123">
      <t>ヘイキン</t>
    </rPh>
    <rPh sb="124" eb="126">
      <t>ウワマワ</t>
    </rPh>
    <rPh sb="128" eb="130">
      <t>カイゼン</t>
    </rPh>
    <rPh sb="151" eb="154">
      <t>サクネンド</t>
    </rPh>
    <rPh sb="155" eb="156">
      <t>クラ</t>
    </rPh>
    <rPh sb="157" eb="159">
      <t>ゾウカ</t>
    </rPh>
    <rPh sb="208" eb="210">
      <t>チョウカ</t>
    </rPh>
    <rPh sb="233" eb="234">
      <t>チ</t>
    </rPh>
    <rPh sb="235" eb="237">
      <t>シタマワ</t>
    </rPh>
    <rPh sb="265" eb="266">
      <t>タカ</t>
    </rPh>
    <rPh sb="267" eb="269">
      <t>スイジュン</t>
    </rPh>
    <rPh sb="270" eb="272">
      <t>リヨウ</t>
    </rPh>
    <rPh sb="278" eb="280">
      <t>テキセイ</t>
    </rPh>
    <rPh sb="281" eb="283">
      <t>シセツ</t>
    </rPh>
    <rPh sb="283" eb="285">
      <t>キボ</t>
    </rPh>
    <rPh sb="295" eb="298">
      <t>ハイスイカン</t>
    </rPh>
    <rPh sb="299" eb="300">
      <t>キ</t>
    </rPh>
    <rPh sb="301" eb="302">
      <t>カ</t>
    </rPh>
    <rPh sb="304" eb="306">
      <t>ロウスイ</t>
    </rPh>
    <rPh sb="306" eb="307">
      <t>トウ</t>
    </rPh>
    <rPh sb="310" eb="311">
      <t>ム</t>
    </rPh>
    <rPh sb="311" eb="312">
      <t>シュウ</t>
    </rPh>
    <rPh sb="312" eb="314">
      <t>スイリョウ</t>
    </rPh>
    <rPh sb="315" eb="316">
      <t>オオ</t>
    </rPh>
    <rPh sb="317" eb="320">
      <t>ヘイキンチ</t>
    </rPh>
    <rPh sb="320" eb="322">
      <t>イカ</t>
    </rPh>
    <rPh sb="323" eb="325">
      <t>ジョウタイ</t>
    </rPh>
    <rPh sb="329" eb="331">
      <t>コンゴ</t>
    </rPh>
    <rPh sb="332" eb="334">
      <t>ロウスイ</t>
    </rPh>
    <rPh sb="334" eb="336">
      <t>カショ</t>
    </rPh>
    <rPh sb="337" eb="339">
      <t>トクテイ</t>
    </rPh>
    <rPh sb="339" eb="340">
      <t>トウ</t>
    </rPh>
    <rPh sb="343" eb="346">
      <t>ユウシュウリツ</t>
    </rPh>
    <rPh sb="347" eb="349">
      <t>ゾウカ</t>
    </rPh>
    <rPh sb="353" eb="354">
      <t>ト</t>
    </rPh>
    <rPh sb="355" eb="35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</si>
</sst>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0.37</c:v>
                </c:pt>
                <c:pt idx="1">
                  <c:v>0.62</c:v>
                </c:pt>
                <c:pt idx="2">
                  <c:v>0.61</c:v>
                </c:pt>
                <c:pt idx="3">
                  <c:v>0.4</c:v>
                </c:pt>
                <c:pt idx="4">
                  <c:v>0.27</c:v>
                </c:pt>
              </c:numCache>
            </c:numRef>
          </c:val>
          <c:extLst>
            <c:ext xmlns:c16="http://schemas.microsoft.com/office/drawing/2014/chart" uri="{C3380CC4-5D6E-409C-BE32-E72D297353CC}">
              <c16:uniqueId val="{00000000-7F5C-43F0-A567-271F62AC6A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7F5C-43F0-A567-271F62AC6A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72.36</c:v>
                </c:pt>
                <c:pt idx="1">
                  <c:v>74.41</c:v>
                </c:pt>
                <c:pt idx="2">
                  <c:v>76.36</c:v>
                </c:pt>
                <c:pt idx="3">
                  <c:v>78.790000000000006</c:v>
                </c:pt>
                <c:pt idx="4">
                  <c:v>72.180000000000007</c:v>
                </c:pt>
              </c:numCache>
            </c:numRef>
          </c:val>
          <c:extLst>
            <c:ext xmlns:c16="http://schemas.microsoft.com/office/drawing/2014/chart" uri="{C3380CC4-5D6E-409C-BE32-E72D297353CC}">
              <c16:uniqueId val="{00000000-6DEA-40C0-912A-DFFEBD46340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6DEA-40C0-912A-DFFEBD46340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80.42</c:v>
                </c:pt>
                <c:pt idx="1">
                  <c:v>77.400000000000006</c:v>
                </c:pt>
                <c:pt idx="2">
                  <c:v>68.83</c:v>
                </c:pt>
                <c:pt idx="3">
                  <c:v>70.97</c:v>
                </c:pt>
                <c:pt idx="4">
                  <c:v>71.23</c:v>
                </c:pt>
              </c:numCache>
            </c:numRef>
          </c:val>
          <c:extLst>
            <c:ext xmlns:c16="http://schemas.microsoft.com/office/drawing/2014/chart" uri="{C3380CC4-5D6E-409C-BE32-E72D297353CC}">
              <c16:uniqueId val="{00000000-712D-405A-B297-00132E56A2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712D-405A-B297-00132E56A2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129.59</c:v>
                </c:pt>
                <c:pt idx="1">
                  <c:v>103.11</c:v>
                </c:pt>
                <c:pt idx="2">
                  <c:v>111.4</c:v>
                </c:pt>
                <c:pt idx="3">
                  <c:v>117.6</c:v>
                </c:pt>
                <c:pt idx="4">
                  <c:v>109.12</c:v>
                </c:pt>
              </c:numCache>
            </c:numRef>
          </c:val>
          <c:extLst>
            <c:ext xmlns:c16="http://schemas.microsoft.com/office/drawing/2014/chart" uri="{C3380CC4-5D6E-409C-BE32-E72D297353CC}">
              <c16:uniqueId val="{00000000-3E0C-4ED9-9022-DD2C35B8A9D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3E0C-4ED9-9022-DD2C35B8A9D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26.72</c:v>
                </c:pt>
                <c:pt idx="1">
                  <c:v>29.36</c:v>
                </c:pt>
                <c:pt idx="2">
                  <c:v>25.8</c:v>
                </c:pt>
                <c:pt idx="3">
                  <c:v>27.36</c:v>
                </c:pt>
                <c:pt idx="4">
                  <c:v>29.41</c:v>
                </c:pt>
              </c:numCache>
            </c:numRef>
          </c:val>
          <c:extLst>
            <c:ext xmlns:c16="http://schemas.microsoft.com/office/drawing/2014/chart" uri="{C3380CC4-5D6E-409C-BE32-E72D297353CC}">
              <c16:uniqueId val="{00000000-8051-4EBF-BCB9-818BD03D05A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8051-4EBF-BCB9-818BD03D05A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13.7</c:v>
                </c:pt>
                <c:pt idx="2">
                  <c:v>15.52</c:v>
                </c:pt>
                <c:pt idx="3">
                  <c:v>17.7</c:v>
                </c:pt>
                <c:pt idx="4">
                  <c:v>19.38</c:v>
                </c:pt>
              </c:numCache>
            </c:numRef>
          </c:val>
          <c:extLst>
            <c:ext xmlns:c16="http://schemas.microsoft.com/office/drawing/2014/chart" uri="{C3380CC4-5D6E-409C-BE32-E72D297353CC}">
              <c16:uniqueId val="{00000000-7958-4B6D-A4EA-15565844D2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7958-4B6D-A4EA-15565844D2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84.75</c:v>
                </c:pt>
                <c:pt idx="1">
                  <c:v>207.39</c:v>
                </c:pt>
                <c:pt idx="2">
                  <c:v>218.95</c:v>
                </c:pt>
                <c:pt idx="3">
                  <c:v>184.46</c:v>
                </c:pt>
                <c:pt idx="4">
                  <c:v>182.19</c:v>
                </c:pt>
              </c:numCache>
            </c:numRef>
          </c:val>
          <c:extLst>
            <c:ext xmlns:c16="http://schemas.microsoft.com/office/drawing/2014/chart" uri="{C3380CC4-5D6E-409C-BE32-E72D297353CC}">
              <c16:uniqueId val="{00000000-5A64-4741-A42E-BC219D8F4D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5A64-4741-A42E-BC219D8F4D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133.32</c:v>
                </c:pt>
                <c:pt idx="1">
                  <c:v>189.52</c:v>
                </c:pt>
                <c:pt idx="2">
                  <c:v>264.45</c:v>
                </c:pt>
                <c:pt idx="3">
                  <c:v>244.1</c:v>
                </c:pt>
                <c:pt idx="4">
                  <c:v>342.86</c:v>
                </c:pt>
              </c:numCache>
            </c:numRef>
          </c:val>
          <c:extLst>
            <c:ext xmlns:c16="http://schemas.microsoft.com/office/drawing/2014/chart" uri="{C3380CC4-5D6E-409C-BE32-E72D297353CC}">
              <c16:uniqueId val="{00000000-6E33-4363-842D-1F5FEF01B82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6E33-4363-842D-1F5FEF01B82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578.74</c:v>
                </c:pt>
                <c:pt idx="1">
                  <c:v>584.98</c:v>
                </c:pt>
                <c:pt idx="2">
                  <c:v>685.35</c:v>
                </c:pt>
                <c:pt idx="3">
                  <c:v>629.83000000000004</c:v>
                </c:pt>
                <c:pt idx="4">
                  <c:v>651.17999999999995</c:v>
                </c:pt>
              </c:numCache>
            </c:numRef>
          </c:val>
          <c:extLst>
            <c:ext xmlns:c16="http://schemas.microsoft.com/office/drawing/2014/chart" uri="{C3380CC4-5D6E-409C-BE32-E72D297353CC}">
              <c16:uniqueId val="{00000000-6919-44E8-8519-976C9B4EA98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6919-44E8-8519-976C9B4EA98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c:v>
                </c:pt>
                <c:pt idx="1">
                  <c:v>92.39</c:v>
                </c:pt>
                <c:pt idx="2">
                  <c:v>98.26</c:v>
                </c:pt>
                <c:pt idx="3">
                  <c:v>101.07</c:v>
                </c:pt>
                <c:pt idx="4">
                  <c:v>102.4</c:v>
                </c:pt>
              </c:numCache>
            </c:numRef>
          </c:val>
          <c:extLst>
            <c:ext xmlns:c16="http://schemas.microsoft.com/office/drawing/2014/chart" uri="{C3380CC4-5D6E-409C-BE32-E72D297353CC}">
              <c16:uniqueId val="{00000000-1116-49E0-8B05-C1F85625D6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1116-49E0-8B05-C1F85625D6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169.95</c:v>
                </c:pt>
                <c:pt idx="1">
                  <c:v>225.37</c:v>
                </c:pt>
                <c:pt idx="2">
                  <c:v>207.74</c:v>
                </c:pt>
                <c:pt idx="3">
                  <c:v>199.25</c:v>
                </c:pt>
                <c:pt idx="4">
                  <c:v>197.46</c:v>
                </c:pt>
              </c:numCache>
            </c:numRef>
          </c:val>
          <c:extLst>
            <c:ext xmlns:c16="http://schemas.microsoft.com/office/drawing/2014/chart" uri="{C3380CC4-5D6E-409C-BE32-E72D297353CC}">
              <c16:uniqueId val="{00000000-F977-40A3-BB1D-E65980485A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F977-40A3-BB1D-E65980485A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大槌町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11158</v>
      </c>
      <c r="AM8" s="45"/>
      <c r="AN8" s="45"/>
      <c r="AO8" s="45"/>
      <c r="AP8" s="45"/>
      <c r="AQ8" s="45"/>
      <c r="AR8" s="45"/>
      <c r="AS8" s="45"/>
      <c r="AT8" s="46">
        <f>データ!$S$6</f>
        <v>200.42</v>
      </c>
      <c r="AU8" s="47"/>
      <c r="AV8" s="47"/>
      <c r="AW8" s="47"/>
      <c r="AX8" s="47"/>
      <c r="AY8" s="47"/>
      <c r="AZ8" s="47"/>
      <c r="BA8" s="47"/>
      <c r="BB8" s="48">
        <f>データ!$T$6</f>
        <v>55.67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73.319999999999993</v>
      </c>
      <c r="J10" s="47"/>
      <c r="K10" s="47"/>
      <c r="L10" s="47"/>
      <c r="M10" s="47"/>
      <c r="N10" s="47"/>
      <c r="O10" s="81"/>
      <c r="P10" s="48">
        <f>データ!$P$6</f>
        <v>77.489999999999995</v>
      </c>
      <c r="Q10" s="48"/>
      <c r="R10" s="48"/>
      <c r="S10" s="48"/>
      <c r="T10" s="48"/>
      <c r="U10" s="48"/>
      <c r="V10" s="48"/>
      <c r="W10" s="45">
        <f>データ!$Q$6</f>
        <v>3476</v>
      </c>
      <c r="X10" s="45"/>
      <c r="Y10" s="45"/>
      <c r="Z10" s="45"/>
      <c r="AA10" s="45"/>
      <c r="AB10" s="45"/>
      <c r="AC10" s="45"/>
      <c r="AD10" s="2"/>
      <c r="AE10" s="2"/>
      <c r="AF10" s="2"/>
      <c r="AG10" s="2"/>
      <c r="AH10" s="2"/>
      <c r="AI10" s="2"/>
      <c r="AJ10" s="2"/>
      <c r="AK10" s="2"/>
      <c r="AL10" s="45">
        <f>データ!$U$6</f>
        <v>8574</v>
      </c>
      <c r="AM10" s="45"/>
      <c r="AN10" s="45"/>
      <c r="AO10" s="45"/>
      <c r="AP10" s="45"/>
      <c r="AQ10" s="45"/>
      <c r="AR10" s="45"/>
      <c r="AS10" s="45"/>
      <c r="AT10" s="46">
        <f>データ!$V$6</f>
        <v>17.2</v>
      </c>
      <c r="AU10" s="47"/>
      <c r="AV10" s="47"/>
      <c r="AW10" s="47"/>
      <c r="AX10" s="47"/>
      <c r="AY10" s="47"/>
      <c r="AZ10" s="47"/>
      <c r="BA10" s="47"/>
      <c r="BB10" s="48">
        <f>データ!$W$6</f>
        <v>498.49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9mpkb8ysIyymz8QfAJfCYcKP/z2CCNZm7r+6xYPVH4UAwKSBTPoAQp+Np9Xk0AoWl6kR0hAOHvUuNGsgXZ4ixw==" saltValue="8ER9nqAmJgPJFniy4vyj6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34614</v>
      </c>
      <c r="D6" s="20">
        <f t="shared" si="3"/>
        <v>46</v>
      </c>
      <c r="E6" s="20">
        <f t="shared" si="3"/>
        <v>1</v>
      </c>
      <c r="F6" s="20">
        <f t="shared" si="3"/>
        <v>0</v>
      </c>
      <c r="G6" s="20">
        <f t="shared" si="3"/>
        <v>1</v>
      </c>
      <c r="H6" s="20" t="str">
        <f t="shared" si="3"/>
        <v>岩手県　大槌町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73.319999999999993</v>
      </c>
      <c r="P6" s="21">
        <f t="shared" si="3"/>
        <v>77.489999999999995</v>
      </c>
      <c r="Q6" s="21">
        <f t="shared" si="3"/>
        <v>3476</v>
      </c>
      <c r="R6" s="21">
        <f t="shared" si="3"/>
        <v>11158</v>
      </c>
      <c r="S6" s="21">
        <f t="shared" si="3"/>
        <v>200.42</v>
      </c>
      <c r="T6" s="21">
        <f t="shared" si="3"/>
        <v>55.67</v>
      </c>
      <c r="U6" s="21">
        <f t="shared" si="3"/>
        <v>8574</v>
      </c>
      <c r="V6" s="21">
        <f t="shared" si="3"/>
        <v>17.2</v>
      </c>
      <c r="W6" s="21">
        <f t="shared" si="3"/>
        <v>498.49</v>
      </c>
      <c r="X6" s="22">
        <f>IF(X7="",NA(),X7)</f>
        <v>129.59</v>
      </c>
      <c r="Y6" s="22">
        <f t="shared" ref="Y6:AG6" si="4">IF(Y7="",NA(),Y7)</f>
        <v>103.11</v>
      </c>
      <c r="Z6" s="22">
        <f t="shared" si="4"/>
        <v>111.4</v>
      </c>
      <c r="AA6" s="22">
        <f t="shared" si="4"/>
        <v>117.6</v>
      </c>
      <c r="AB6" s="22">
        <f t="shared" si="4"/>
        <v>109.12</v>
      </c>
      <c r="AC6" s="22">
        <f t="shared" si="4"/>
        <v>104.47</v>
      </c>
      <c r="AD6" s="22">
        <f t="shared" si="4"/>
        <v>103.81</v>
      </c>
      <c r="AE6" s="22">
        <f t="shared" si="4"/>
        <v>104.35</v>
      </c>
      <c r="AF6" s="22">
        <f t="shared" si="4"/>
        <v>105.34</v>
      </c>
      <c r="AG6" s="22">
        <f t="shared" si="4"/>
        <v>105.77</v>
      </c>
      <c r="AH6" s="21" t="str">
        <f>IF(AH7="","",IF(AH7="-","【-】","【"&amp;SUBSTITUTE(TEXT(AH7,"#,##0.00"),"-","△")&amp;"】"))</f>
        <v>【111.39】</v>
      </c>
      <c r="AI6" s="22">
        <f>IF(AI7="",NA(),AI7)</f>
        <v>84.75</v>
      </c>
      <c r="AJ6" s="22">
        <f t="shared" ref="AJ6:AR6" si="5">IF(AJ7="",NA(),AJ7)</f>
        <v>207.39</v>
      </c>
      <c r="AK6" s="22">
        <f t="shared" si="5"/>
        <v>218.95</v>
      </c>
      <c r="AL6" s="22">
        <f t="shared" si="5"/>
        <v>184.46</v>
      </c>
      <c r="AM6" s="22">
        <f t="shared" si="5"/>
        <v>182.19</v>
      </c>
      <c r="AN6" s="22">
        <f t="shared" si="5"/>
        <v>16.399999999999999</v>
      </c>
      <c r="AO6" s="22">
        <f t="shared" si="5"/>
        <v>25.66</v>
      </c>
      <c r="AP6" s="22">
        <f t="shared" si="5"/>
        <v>21.69</v>
      </c>
      <c r="AQ6" s="22">
        <f t="shared" si="5"/>
        <v>24.04</v>
      </c>
      <c r="AR6" s="22">
        <f t="shared" si="5"/>
        <v>28.03</v>
      </c>
      <c r="AS6" s="21" t="str">
        <f>IF(AS7="","",IF(AS7="-","【-】","【"&amp;SUBSTITUTE(TEXT(AS7,"#,##0.00"),"-","△")&amp;"】"))</f>
        <v>【1.30】</v>
      </c>
      <c r="AT6" s="22">
        <f>IF(AT7="",NA(),AT7)</f>
        <v>133.32</v>
      </c>
      <c r="AU6" s="22">
        <f t="shared" ref="AU6:BC6" si="6">IF(AU7="",NA(),AU7)</f>
        <v>189.52</v>
      </c>
      <c r="AV6" s="22">
        <f t="shared" si="6"/>
        <v>264.45</v>
      </c>
      <c r="AW6" s="22">
        <f t="shared" si="6"/>
        <v>244.1</v>
      </c>
      <c r="AX6" s="22">
        <f t="shared" si="6"/>
        <v>342.86</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578.74</v>
      </c>
      <c r="BF6" s="22">
        <f t="shared" ref="BF6:BN6" si="7">IF(BF7="",NA(),BF7)</f>
        <v>584.98</v>
      </c>
      <c r="BG6" s="22">
        <f t="shared" si="7"/>
        <v>685.35</v>
      </c>
      <c r="BH6" s="22">
        <f t="shared" si="7"/>
        <v>629.83000000000004</v>
      </c>
      <c r="BI6" s="22">
        <f t="shared" si="7"/>
        <v>651.17999999999995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122</v>
      </c>
      <c r="BQ6" s="22">
        <f t="shared" ref="BQ6:BY6" si="8">IF(BQ7="",NA(),BQ7)</f>
        <v>92.39</v>
      </c>
      <c r="BR6" s="22">
        <f t="shared" si="8"/>
        <v>98.26</v>
      </c>
      <c r="BS6" s="22">
        <f t="shared" si="8"/>
        <v>101.07</v>
      </c>
      <c r="BT6" s="22">
        <f t="shared" si="8"/>
        <v>102.4</v>
      </c>
      <c r="BU6" s="22">
        <f t="shared" si="8"/>
        <v>87.51</v>
      </c>
      <c r="BV6" s="22">
        <f t="shared" si="8"/>
        <v>84.77</v>
      </c>
      <c r="BW6" s="22">
        <f t="shared" si="8"/>
        <v>87.11</v>
      </c>
      <c r="BX6" s="22">
        <f t="shared" si="8"/>
        <v>82.78</v>
      </c>
      <c r="BY6" s="22">
        <f t="shared" si="8"/>
        <v>84.82</v>
      </c>
      <c r="BZ6" s="21" t="str">
        <f>IF(BZ7="","",IF(BZ7="-","【-】","【"&amp;SUBSTITUTE(TEXT(BZ7,"#,##0.00"),"-","△")&amp;"】"))</f>
        <v>【102.35】</v>
      </c>
      <c r="CA6" s="22">
        <f>IF(CA7="",NA(),CA7)</f>
        <v>169.95</v>
      </c>
      <c r="CB6" s="22">
        <f t="shared" ref="CB6:CJ6" si="9">IF(CB7="",NA(),CB7)</f>
        <v>225.37</v>
      </c>
      <c r="CC6" s="22">
        <f t="shared" si="9"/>
        <v>207.74</v>
      </c>
      <c r="CD6" s="22">
        <f t="shared" si="9"/>
        <v>199.25</v>
      </c>
      <c r="CE6" s="22">
        <f t="shared" si="9"/>
        <v>197.46</v>
      </c>
      <c r="CF6" s="22">
        <f t="shared" si="9"/>
        <v>218.42</v>
      </c>
      <c r="CG6" s="22">
        <f t="shared" si="9"/>
        <v>227.27</v>
      </c>
      <c r="CH6" s="22">
        <f t="shared" si="9"/>
        <v>223.98</v>
      </c>
      <c r="CI6" s="22">
        <f t="shared" si="9"/>
        <v>225.09</v>
      </c>
      <c r="CJ6" s="22">
        <f t="shared" si="9"/>
        <v>224.82</v>
      </c>
      <c r="CK6" s="21" t="str">
        <f>IF(CK7="","",IF(CK7="-","【-】","【"&amp;SUBSTITUTE(TEXT(CK7,"#,##0.00"),"-","△")&amp;"】"))</f>
        <v>【167.74】</v>
      </c>
      <c r="CL6" s="22">
        <f>IF(CL7="",NA(),CL7)</f>
        <v>72.36</v>
      </c>
      <c r="CM6" s="22">
        <f t="shared" ref="CM6:CU6" si="10">IF(CM7="",NA(),CM7)</f>
        <v>74.41</v>
      </c>
      <c r="CN6" s="22">
        <f t="shared" si="10"/>
        <v>76.36</v>
      </c>
      <c r="CO6" s="22">
        <f t="shared" si="10"/>
        <v>78.790000000000006</v>
      </c>
      <c r="CP6" s="22">
        <f t="shared" si="10"/>
        <v>72.180000000000007</v>
      </c>
      <c r="CQ6" s="22">
        <f t="shared" si="10"/>
        <v>50.24</v>
      </c>
      <c r="CR6" s="22">
        <f t="shared" si="10"/>
        <v>50.29</v>
      </c>
      <c r="CS6" s="22">
        <f t="shared" si="10"/>
        <v>49.64</v>
      </c>
      <c r="CT6" s="22">
        <f t="shared" si="10"/>
        <v>49.38</v>
      </c>
      <c r="CU6" s="22">
        <f t="shared" si="10"/>
        <v>50.09</v>
      </c>
      <c r="CV6" s="21" t="str">
        <f>IF(CV7="","",IF(CV7="-","【-】","【"&amp;SUBSTITUTE(TEXT(CV7,"#,##0.00"),"-","△")&amp;"】"))</f>
        <v>【60.29】</v>
      </c>
      <c r="CW6" s="22">
        <f>IF(CW7="",NA(),CW7)</f>
        <v>80.42</v>
      </c>
      <c r="CX6" s="22">
        <f t="shared" ref="CX6:DF6" si="11">IF(CX7="",NA(),CX7)</f>
        <v>77.400000000000006</v>
      </c>
      <c r="CY6" s="22">
        <f t="shared" si="11"/>
        <v>68.83</v>
      </c>
      <c r="CZ6" s="22">
        <f t="shared" si="11"/>
        <v>70.97</v>
      </c>
      <c r="DA6" s="22">
        <f t="shared" si="11"/>
        <v>71.23</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26.72</v>
      </c>
      <c r="DI6" s="22">
        <f t="shared" ref="DI6:DQ6" si="12">IF(DI7="",NA(),DI7)</f>
        <v>29.36</v>
      </c>
      <c r="DJ6" s="22">
        <f t="shared" si="12"/>
        <v>25.8</v>
      </c>
      <c r="DK6" s="22">
        <f t="shared" si="12"/>
        <v>27.36</v>
      </c>
      <c r="DL6" s="22">
        <f t="shared" si="12"/>
        <v>29.41</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2">
        <f t="shared" ref="DT6:EB6" si="13">IF(DT7="",NA(),DT7)</f>
        <v>13.7</v>
      </c>
      <c r="DU6" s="22">
        <f t="shared" si="13"/>
        <v>15.52</v>
      </c>
      <c r="DV6" s="22">
        <f t="shared" si="13"/>
        <v>17.7</v>
      </c>
      <c r="DW6" s="22">
        <f t="shared" si="13"/>
        <v>19.38</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0.37</v>
      </c>
      <c r="EE6" s="22">
        <f t="shared" ref="EE6:EM6" si="14">IF(EE7="",NA(),EE7)</f>
        <v>0.62</v>
      </c>
      <c r="EF6" s="22">
        <f t="shared" si="14"/>
        <v>0.61</v>
      </c>
      <c r="EG6" s="22">
        <f t="shared" si="14"/>
        <v>0.4</v>
      </c>
      <c r="EH6" s="22">
        <f t="shared" si="14"/>
        <v>0.27</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34614</v>
      </c>
      <c r="D7" s="24">
        <v>46</v>
      </c>
      <c r="E7" s="24">
        <v>1</v>
      </c>
      <c r="F7" s="24">
        <v>0</v>
      </c>
      <c r="G7" s="24">
        <v>1</v>
      </c>
      <c r="H7" s="24" t="s">
        <v>92</v>
      </c>
      <c r="I7" s="24" t="s">
        <v>93</v>
      </c>
      <c r="J7" s="24" t="s">
        <v>94</v>
      </c>
      <c r="K7" s="24" t="s">
        <v>95</v>
      </c>
      <c r="L7" s="24" t="s">
        <v>96</v>
      </c>
      <c r="M7" s="24" t="s">
        <v>97</v>
      </c>
      <c r="N7" s="25" t="s">
        <v>98</v>
      </c>
      <c r="O7" s="25">
        <v>73.319999999999993</v>
      </c>
      <c r="P7" s="25">
        <v>77.489999999999995</v>
      </c>
      <c r="Q7" s="25">
        <v>3476</v>
      </c>
      <c r="R7" s="25">
        <v>11158</v>
      </c>
      <c r="S7" s="25">
        <v>200.42</v>
      </c>
      <c r="T7" s="25">
        <v>55.67</v>
      </c>
      <c r="U7" s="25">
        <v>8574</v>
      </c>
      <c r="V7" s="25">
        <v>17.2</v>
      </c>
      <c r="W7" s="25">
        <v>498.49</v>
      </c>
      <c r="X7" s="25">
        <v>129.59</v>
      </c>
      <c r="Y7" s="25">
        <v>103.11</v>
      </c>
      <c r="Z7" s="25">
        <v>111.4</v>
      </c>
      <c r="AA7" s="25">
        <v>117.6</v>
      </c>
      <c r="AB7" s="25">
        <v>109.12</v>
      </c>
      <c r="AC7" s="25">
        <v>104.47</v>
      </c>
      <c r="AD7" s="25">
        <v>103.81</v>
      </c>
      <c r="AE7" s="25">
        <v>104.35</v>
      </c>
      <c r="AF7" s="25">
        <v>105.34</v>
      </c>
      <c r="AG7" s="25">
        <v>105.77</v>
      </c>
      <c r="AH7" s="25">
        <v>111.39</v>
      </c>
      <c r="AI7" s="25">
        <v>84.75</v>
      </c>
      <c r="AJ7" s="25">
        <v>207.39</v>
      </c>
      <c r="AK7" s="25">
        <v>218.95</v>
      </c>
      <c r="AL7" s="25">
        <v>184.46</v>
      </c>
      <c r="AM7" s="25">
        <v>182.19</v>
      </c>
      <c r="AN7" s="25">
        <v>16.399999999999999</v>
      </c>
      <c r="AO7" s="25">
        <v>25.66</v>
      </c>
      <c r="AP7" s="25">
        <v>21.69</v>
      </c>
      <c r="AQ7" s="25">
        <v>24.04</v>
      </c>
      <c r="AR7" s="25">
        <v>28.03</v>
      </c>
      <c r="AS7" s="25">
        <v>1.3</v>
      </c>
      <c r="AT7" s="25">
        <v>133.32</v>
      </c>
      <c r="AU7" s="25">
        <v>189.52</v>
      </c>
      <c r="AV7" s="25">
        <v>264.45</v>
      </c>
      <c r="AW7" s="25">
        <v>244.1</v>
      </c>
      <c r="AX7" s="25">
        <v>342.86</v>
      </c>
      <c r="AY7" s="25">
        <v>293.23</v>
      </c>
      <c r="AZ7" s="25">
        <v>300.14</v>
      </c>
      <c r="BA7" s="25">
        <v>301.04000000000002</v>
      </c>
      <c r="BB7" s="25">
        <v>305.08</v>
      </c>
      <c r="BC7" s="25">
        <v>305.33999999999997</v>
      </c>
      <c r="BD7" s="25">
        <v>261.51</v>
      </c>
      <c r="BE7" s="25">
        <v>578.74</v>
      </c>
      <c r="BF7" s="25">
        <v>584.98</v>
      </c>
      <c r="BG7" s="25">
        <v>685.35</v>
      </c>
      <c r="BH7" s="25">
        <v>629.83000000000004</v>
      </c>
      <c r="BI7" s="25">
        <v>651.17999999999995</v>
      </c>
      <c r="BJ7" s="25">
        <v>542.29999999999995</v>
      </c>
      <c r="BK7" s="25">
        <v>566.65</v>
      </c>
      <c r="BL7" s="25">
        <v>551.62</v>
      </c>
      <c r="BM7" s="25">
        <v>585.59</v>
      </c>
      <c r="BN7" s="25">
        <v>561.34</v>
      </c>
      <c r="BO7" s="25">
        <v>265.16000000000003</v>
      </c>
      <c r="BP7" s="25">
        <v>122</v>
      </c>
      <c r="BQ7" s="25">
        <v>92.39</v>
      </c>
      <c r="BR7" s="25">
        <v>98.26</v>
      </c>
      <c r="BS7" s="25">
        <v>101.07</v>
      </c>
      <c r="BT7" s="25">
        <v>102.4</v>
      </c>
      <c r="BU7" s="25">
        <v>87.51</v>
      </c>
      <c r="BV7" s="25">
        <v>84.77</v>
      </c>
      <c r="BW7" s="25">
        <v>87.11</v>
      </c>
      <c r="BX7" s="25">
        <v>82.78</v>
      </c>
      <c r="BY7" s="25">
        <v>84.82</v>
      </c>
      <c r="BZ7" s="25">
        <v>102.35</v>
      </c>
      <c r="CA7" s="25">
        <v>169.95</v>
      </c>
      <c r="CB7" s="25">
        <v>225.37</v>
      </c>
      <c r="CC7" s="25">
        <v>207.74</v>
      </c>
      <c r="CD7" s="25">
        <v>199.25</v>
      </c>
      <c r="CE7" s="25">
        <v>197.46</v>
      </c>
      <c r="CF7" s="25">
        <v>218.42</v>
      </c>
      <c r="CG7" s="25">
        <v>227.27</v>
      </c>
      <c r="CH7" s="25">
        <v>223.98</v>
      </c>
      <c r="CI7" s="25">
        <v>225.09</v>
      </c>
      <c r="CJ7" s="25">
        <v>224.82</v>
      </c>
      <c r="CK7" s="25">
        <v>167.74</v>
      </c>
      <c r="CL7" s="25">
        <v>72.36</v>
      </c>
      <c r="CM7" s="25">
        <v>74.41</v>
      </c>
      <c r="CN7" s="25">
        <v>76.36</v>
      </c>
      <c r="CO7" s="25">
        <v>78.790000000000006</v>
      </c>
      <c r="CP7" s="25">
        <v>72.180000000000007</v>
      </c>
      <c r="CQ7" s="25">
        <v>50.24</v>
      </c>
      <c r="CR7" s="25">
        <v>50.29</v>
      </c>
      <c r="CS7" s="25">
        <v>49.64</v>
      </c>
      <c r="CT7" s="25">
        <v>49.38</v>
      </c>
      <c r="CU7" s="25">
        <v>50.09</v>
      </c>
      <c r="CV7" s="25">
        <v>60.29</v>
      </c>
      <c r="CW7" s="25">
        <v>80.42</v>
      </c>
      <c r="CX7" s="25">
        <v>77.400000000000006</v>
      </c>
      <c r="CY7" s="25">
        <v>68.83</v>
      </c>
      <c r="CZ7" s="25">
        <v>70.97</v>
      </c>
      <c r="DA7" s="25">
        <v>71.23</v>
      </c>
      <c r="DB7" s="25">
        <v>78.650000000000006</v>
      </c>
      <c r="DC7" s="25">
        <v>77.73</v>
      </c>
      <c r="DD7" s="25">
        <v>78.09</v>
      </c>
      <c r="DE7" s="25">
        <v>78.010000000000005</v>
      </c>
      <c r="DF7" s="25">
        <v>77.599999999999994</v>
      </c>
      <c r="DG7" s="25">
        <v>90.12</v>
      </c>
      <c r="DH7" s="25">
        <v>26.72</v>
      </c>
      <c r="DI7" s="25">
        <v>29.36</v>
      </c>
      <c r="DJ7" s="25">
        <v>25.8</v>
      </c>
      <c r="DK7" s="25">
        <v>27.36</v>
      </c>
      <c r="DL7" s="25">
        <v>29.41</v>
      </c>
      <c r="DM7" s="25">
        <v>45.14</v>
      </c>
      <c r="DN7" s="25">
        <v>45.85</v>
      </c>
      <c r="DO7" s="25">
        <v>47.31</v>
      </c>
      <c r="DP7" s="25">
        <v>47.5</v>
      </c>
      <c r="DQ7" s="25">
        <v>48.41</v>
      </c>
      <c r="DR7" s="25">
        <v>50.88</v>
      </c>
      <c r="DS7" s="25">
        <v>0</v>
      </c>
      <c r="DT7" s="25">
        <v>13.7</v>
      </c>
      <c r="DU7" s="25">
        <v>15.52</v>
      </c>
      <c r="DV7" s="25">
        <v>17.7</v>
      </c>
      <c r="DW7" s="25">
        <v>19.38</v>
      </c>
      <c r="DX7" s="25">
        <v>13.58</v>
      </c>
      <c r="DY7" s="25">
        <v>14.13</v>
      </c>
      <c r="DZ7" s="25">
        <v>16.77</v>
      </c>
      <c r="EA7" s="25">
        <v>17.399999999999999</v>
      </c>
      <c r="EB7" s="25">
        <v>18.64</v>
      </c>
      <c r="EC7" s="25">
        <v>22.3</v>
      </c>
      <c r="ED7" s="25">
        <v>0.37</v>
      </c>
      <c r="EE7" s="25">
        <v>0.62</v>
      </c>
      <c r="EF7" s="25">
        <v>0.61</v>
      </c>
      <c r="EG7" s="25">
        <v>0.4</v>
      </c>
      <c r="EH7" s="25">
        <v>0.27</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訓教</cp:lastModifiedBy>
  <cp:lastPrinted>2023-01-23T05:08:45Z</cp:lastPrinted>
  <dcterms:created xsi:type="dcterms:W3CDTF">2022-12-01T00:52:49Z</dcterms:created>
  <dcterms:modified xsi:type="dcterms:W3CDTF">2023-02-16T02:24:43Z</dcterms:modified>
  <cp:category/>
</cp:coreProperties>
</file>